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udra\Documents\BFHL\"/>
    </mc:Choice>
  </mc:AlternateContent>
  <bookViews>
    <workbookView xWindow="0" yWindow="0" windowWidth="23040" windowHeight="10356"/>
  </bookViews>
  <sheets>
    <sheet name="Sales Matrix" sheetId="1" r:id="rId1"/>
  </sheets>
  <externalReferences>
    <externalReference r:id="rId2"/>
    <externalReference r:id="rId3"/>
  </externalReferences>
  <definedNames>
    <definedName name="InterestRate">'[1]Start-Up'!$Q$1:$Q$701</definedName>
    <definedName name="Inv">'[1]Start-Up'!#REF!</definedName>
    <definedName name="Inventory">[2]Lists!$A$1:$A$2</definedName>
    <definedName name="Loan">'[1]Start-Up'!$O$1:$O$8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4" i="1" l="1"/>
  <c r="W50" i="1" l="1"/>
  <c r="U50" i="1"/>
  <c r="V49" i="1"/>
  <c r="X49" i="1" s="1"/>
  <c r="V48" i="1"/>
  <c r="X48" i="1" s="1"/>
  <c r="V47" i="1"/>
  <c r="X47" i="1" s="1"/>
  <c r="N3" i="1" s="1"/>
  <c r="V46" i="1"/>
  <c r="X46" i="1" s="1"/>
  <c r="M3" i="1" s="1"/>
  <c r="M11" i="1" s="1"/>
  <c r="V45" i="1"/>
  <c r="X45" i="1" s="1"/>
  <c r="V44" i="1"/>
  <c r="X44" i="1" s="1"/>
  <c r="V43" i="1"/>
  <c r="X43" i="1" s="1"/>
  <c r="J3" i="1" s="1"/>
  <c r="V42" i="1"/>
  <c r="X42" i="1" s="1"/>
  <c r="I3" i="1" s="1"/>
  <c r="I11" i="1" s="1"/>
  <c r="V41" i="1"/>
  <c r="X41" i="1" s="1"/>
  <c r="V40" i="1"/>
  <c r="X40" i="1" s="1"/>
  <c r="V39" i="1"/>
  <c r="X39" i="1" s="1"/>
  <c r="F3" i="1" s="1"/>
  <c r="V38" i="1"/>
  <c r="V50" i="1" s="1"/>
  <c r="U30" i="1"/>
  <c r="D26" i="1"/>
  <c r="D24" i="1"/>
  <c r="D23" i="1"/>
  <c r="D22" i="1"/>
  <c r="D21" i="1"/>
  <c r="H19" i="1"/>
  <c r="D17" i="1"/>
  <c r="D25" i="1" s="1"/>
  <c r="U15" i="1"/>
  <c r="H13" i="1"/>
  <c r="P3" i="1"/>
  <c r="O3" i="1"/>
  <c r="L3" i="1"/>
  <c r="L19" i="1" s="1"/>
  <c r="K3" i="1"/>
  <c r="H3" i="1"/>
  <c r="G3" i="1"/>
  <c r="M10" i="1" l="1"/>
  <c r="M9" i="1"/>
  <c r="M5" i="1"/>
  <c r="M8" i="1"/>
  <c r="M6" i="1"/>
  <c r="M7" i="1"/>
  <c r="L18" i="1"/>
  <c r="L17" i="1"/>
  <c r="L15" i="1"/>
  <c r="L14" i="1"/>
  <c r="L16" i="1"/>
  <c r="L13" i="1"/>
  <c r="I10" i="1"/>
  <c r="I9" i="1"/>
  <c r="I5" i="1"/>
  <c r="I8" i="1"/>
  <c r="I6" i="1"/>
  <c r="I7" i="1"/>
  <c r="K19" i="1"/>
  <c r="K11" i="1"/>
  <c r="K27" i="1"/>
  <c r="H18" i="1"/>
  <c r="H17" i="1"/>
  <c r="H15" i="1"/>
  <c r="H14" i="1"/>
  <c r="I13" i="1"/>
  <c r="F27" i="1"/>
  <c r="F19" i="1"/>
  <c r="F11" i="1"/>
  <c r="J27" i="1"/>
  <c r="J19" i="1"/>
  <c r="J11" i="1"/>
  <c r="N27" i="1"/>
  <c r="N19" i="1"/>
  <c r="N11" i="1"/>
  <c r="G19" i="1"/>
  <c r="G11" i="1"/>
  <c r="G27" i="1"/>
  <c r="O19" i="1"/>
  <c r="O11" i="1"/>
  <c r="O27" i="1"/>
  <c r="H16" i="1"/>
  <c r="H11" i="1"/>
  <c r="H27" i="1"/>
  <c r="P11" i="1"/>
  <c r="P27" i="1"/>
  <c r="P19" i="1"/>
  <c r="I27" i="1"/>
  <c r="I19" i="1"/>
  <c r="M27" i="1"/>
  <c r="M19" i="1"/>
  <c r="L11" i="1"/>
  <c r="L27" i="1"/>
  <c r="X38" i="1"/>
  <c r="L10" i="1" l="1"/>
  <c r="L6" i="1"/>
  <c r="L9" i="1"/>
  <c r="L5" i="1"/>
  <c r="L7" i="1"/>
  <c r="L8" i="1"/>
  <c r="O7" i="1"/>
  <c r="O10" i="1"/>
  <c r="O6" i="1"/>
  <c r="O8" i="1"/>
  <c r="O5" i="1"/>
  <c r="O9" i="1"/>
  <c r="F14" i="1"/>
  <c r="F16" i="1"/>
  <c r="F13" i="1"/>
  <c r="F18" i="1"/>
  <c r="F17" i="1"/>
  <c r="F15" i="1"/>
  <c r="K7" i="1"/>
  <c r="K10" i="1"/>
  <c r="K6" i="1"/>
  <c r="K9" i="1"/>
  <c r="K5" i="1"/>
  <c r="K8" i="1"/>
  <c r="H10" i="1"/>
  <c r="H6" i="1"/>
  <c r="H9" i="1"/>
  <c r="H5" i="1"/>
  <c r="H7" i="1"/>
  <c r="H8" i="1"/>
  <c r="O16" i="1"/>
  <c r="O13" i="1"/>
  <c r="O18" i="1"/>
  <c r="O17" i="1"/>
  <c r="O15" i="1"/>
  <c r="O14" i="1"/>
  <c r="N9" i="1"/>
  <c r="N8" i="1"/>
  <c r="N7" i="1"/>
  <c r="N5" i="1"/>
  <c r="N10" i="1"/>
  <c r="N6" i="1"/>
  <c r="J14" i="1"/>
  <c r="J16" i="1"/>
  <c r="J13" i="1"/>
  <c r="J18" i="1"/>
  <c r="J17" i="1"/>
  <c r="J15" i="1"/>
  <c r="F26" i="1"/>
  <c r="F24" i="1"/>
  <c r="F22" i="1"/>
  <c r="F23" i="1"/>
  <c r="F21" i="1"/>
  <c r="F25" i="1"/>
  <c r="K16" i="1"/>
  <c r="K13" i="1"/>
  <c r="K18" i="1"/>
  <c r="K17" i="1"/>
  <c r="K15" i="1"/>
  <c r="K14" i="1"/>
  <c r="I25" i="1"/>
  <c r="I23" i="1"/>
  <c r="I21" i="1"/>
  <c r="I26" i="1"/>
  <c r="I24" i="1"/>
  <c r="I22" i="1"/>
  <c r="J9" i="1"/>
  <c r="J8" i="1"/>
  <c r="J7" i="1"/>
  <c r="J6" i="1"/>
  <c r="J10" i="1"/>
  <c r="J5" i="1"/>
  <c r="P18" i="1"/>
  <c r="P17" i="1"/>
  <c r="P15" i="1"/>
  <c r="P14" i="1"/>
  <c r="P13" i="1"/>
  <c r="P16" i="1"/>
  <c r="M25" i="1"/>
  <c r="M23" i="1"/>
  <c r="M21" i="1"/>
  <c r="M26" i="1"/>
  <c r="M24" i="1"/>
  <c r="M22" i="1"/>
  <c r="P25" i="1"/>
  <c r="P23" i="1"/>
  <c r="P21" i="1"/>
  <c r="P26" i="1"/>
  <c r="P24" i="1"/>
  <c r="P22" i="1"/>
  <c r="G26" i="1"/>
  <c r="G24" i="1"/>
  <c r="G22" i="1"/>
  <c r="G25" i="1"/>
  <c r="G23" i="1"/>
  <c r="G21" i="1"/>
  <c r="N14" i="1"/>
  <c r="N16" i="1"/>
  <c r="N13" i="1"/>
  <c r="N18" i="1"/>
  <c r="N15" i="1"/>
  <c r="N17" i="1"/>
  <c r="J26" i="1"/>
  <c r="J24" i="1"/>
  <c r="J22" i="1"/>
  <c r="J25" i="1"/>
  <c r="J23" i="1"/>
  <c r="J21" i="1"/>
  <c r="H25" i="1"/>
  <c r="H23" i="1"/>
  <c r="H21" i="1"/>
  <c r="H26" i="1"/>
  <c r="H22" i="1"/>
  <c r="G16" i="1"/>
  <c r="G13" i="1"/>
  <c r="G18" i="1"/>
  <c r="G17" i="1"/>
  <c r="G15" i="1"/>
  <c r="G14" i="1"/>
  <c r="M17" i="1"/>
  <c r="M15" i="1"/>
  <c r="M14" i="1"/>
  <c r="M16" i="1"/>
  <c r="M13" i="1"/>
  <c r="M18" i="1"/>
  <c r="X50" i="1"/>
  <c r="E3" i="1"/>
  <c r="L25" i="1"/>
  <c r="L23" i="1"/>
  <c r="L21" i="1"/>
  <c r="L26" i="1"/>
  <c r="L24" i="1"/>
  <c r="L22" i="1"/>
  <c r="I17" i="1"/>
  <c r="I15" i="1"/>
  <c r="I14" i="1"/>
  <c r="I16" i="1"/>
  <c r="I18" i="1"/>
  <c r="P10" i="1"/>
  <c r="P6" i="1"/>
  <c r="P9" i="1"/>
  <c r="P5" i="1"/>
  <c r="P7" i="1"/>
  <c r="P8" i="1"/>
  <c r="O26" i="1"/>
  <c r="O24" i="1"/>
  <c r="O22" i="1"/>
  <c r="O25" i="1"/>
  <c r="O23" i="1"/>
  <c r="O21" i="1"/>
  <c r="G7" i="1"/>
  <c r="G10" i="1"/>
  <c r="G6" i="1"/>
  <c r="G9" i="1"/>
  <c r="G5" i="1"/>
  <c r="G8" i="1"/>
  <c r="N26" i="1"/>
  <c r="N24" i="1"/>
  <c r="N22" i="1"/>
  <c r="N25" i="1"/>
  <c r="N23" i="1"/>
  <c r="N21" i="1"/>
  <c r="F9" i="1"/>
  <c r="F8" i="1"/>
  <c r="F7" i="1"/>
  <c r="F10" i="1"/>
  <c r="F5" i="1"/>
  <c r="F6" i="1"/>
  <c r="K26" i="1"/>
  <c r="K24" i="1"/>
  <c r="K22" i="1"/>
  <c r="K25" i="1"/>
  <c r="K23" i="1"/>
  <c r="K21" i="1"/>
  <c r="E27" i="1" l="1"/>
  <c r="E19" i="1"/>
  <c r="Q3" i="1"/>
  <c r="E11" i="1"/>
  <c r="E10" i="1" l="1"/>
  <c r="Q10" i="1" s="1"/>
  <c r="E9" i="1"/>
  <c r="Q9" i="1" s="1"/>
  <c r="E5" i="1"/>
  <c r="Q5" i="1" s="1"/>
  <c r="E8" i="1"/>
  <c r="Q8" i="1" s="1"/>
  <c r="Q11" i="1"/>
  <c r="E6" i="1"/>
  <c r="Q6" i="1" s="1"/>
  <c r="E7" i="1"/>
  <c r="Q7" i="1" s="1"/>
  <c r="E17" i="1"/>
  <c r="Q17" i="1" s="1"/>
  <c r="E15" i="1"/>
  <c r="Q15" i="1" s="1"/>
  <c r="E14" i="1"/>
  <c r="Q14" i="1" s="1"/>
  <c r="Q19" i="1"/>
  <c r="E16" i="1"/>
  <c r="Q16" i="1" s="1"/>
  <c r="E13" i="1"/>
  <c r="Q13" i="1" s="1"/>
  <c r="E18" i="1"/>
  <c r="Q18" i="1" s="1"/>
  <c r="E25" i="1"/>
  <c r="Q25" i="1" s="1"/>
  <c r="E23" i="1"/>
  <c r="Q23" i="1" s="1"/>
  <c r="E21" i="1"/>
  <c r="Q21" i="1" s="1"/>
  <c r="Q27" i="1"/>
  <c r="E26" i="1"/>
  <c r="Q26" i="1" s="1"/>
  <c r="E24" i="1"/>
  <c r="Q24" i="1" s="1"/>
  <c r="E22" i="1"/>
  <c r="Q22" i="1" s="1"/>
</calcChain>
</file>

<file path=xl/sharedStrings.xml><?xml version="1.0" encoding="utf-8"?>
<sst xmlns="http://schemas.openxmlformats.org/spreadsheetml/2006/main" count="79" uniqueCount="51">
  <si>
    <t>Wls Price</t>
  </si>
  <si>
    <t>Ret Price</t>
  </si>
  <si>
    <t>Cost</t>
  </si>
  <si>
    <t>Month 1</t>
  </si>
  <si>
    <t>Month 2</t>
  </si>
  <si>
    <t>Month 3</t>
  </si>
  <si>
    <t>Month 4</t>
  </si>
  <si>
    <t>Month 5</t>
  </si>
  <si>
    <t>Month 6</t>
  </si>
  <si>
    <t>Month 7</t>
  </si>
  <si>
    <t>Month 8</t>
  </si>
  <si>
    <t>Month 9</t>
  </si>
  <si>
    <t>Month 10</t>
  </si>
  <si>
    <t>Month 11</t>
  </si>
  <si>
    <t>Month 12</t>
  </si>
  <si>
    <t>Year 1</t>
  </si>
  <si>
    <t xml:space="preserve">: input cell </t>
  </si>
  <si>
    <t>Total BBLs</t>
  </si>
  <si>
    <t>Sales Mix</t>
  </si>
  <si>
    <t>: comes from recipe costing template</t>
  </si>
  <si>
    <t>Pints</t>
  </si>
  <si>
    <t>IPA</t>
  </si>
  <si>
    <t>IPA Orange</t>
  </si>
  <si>
    <t>Hazy IPA</t>
  </si>
  <si>
    <t>Pilsner</t>
  </si>
  <si>
    <t>Lager</t>
  </si>
  <si>
    <t>IPA Experiment</t>
  </si>
  <si>
    <t>Total</t>
  </si>
  <si>
    <t>IN BBL</t>
  </si>
  <si>
    <t>1/6 BBLs</t>
  </si>
  <si>
    <t>Kegs</t>
  </si>
  <si>
    <t>Keg Collar</t>
  </si>
  <si>
    <t>Keg Cap</t>
  </si>
  <si>
    <t>Cases (24/16)</t>
  </si>
  <si>
    <t>Canning Service</t>
  </si>
  <si>
    <t>Can and lid</t>
  </si>
  <si>
    <t>Sleeve</t>
  </si>
  <si>
    <t>Full pour</t>
  </si>
  <si>
    <t>Tray</t>
  </si>
  <si>
    <t>Half pour</t>
  </si>
  <si>
    <t>Paktek</t>
  </si>
  <si>
    <t>Cost/case:</t>
  </si>
  <si>
    <t>cans</t>
  </si>
  <si>
    <t>pints</t>
  </si>
  <si>
    <t>sixtels</t>
  </si>
  <si>
    <t>With losses and taproom BBL allocation</t>
  </si>
  <si>
    <t>Prod in BBL</t>
  </si>
  <si>
    <t>Less: Prod loss</t>
  </si>
  <si>
    <t>Less: Taproom</t>
  </si>
  <si>
    <t>Avail to sell</t>
  </si>
  <si>
    <t xml:space="preserve">Blind Badger Brewing Projected Beer Volume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</si>
</sst>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0"/>
      <name val="Arial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75">
    <xf numFmtId="0" fontId="0" fillId="0" borderId="0" xfId="0"/>
    <xf numFmtId="0" fontId="0" fillId="0" borderId="1" xfId="0" applyFont="1" applyBorder="1"/>
    <xf numFmtId="0" fontId="0" fillId="0" borderId="2" xfId="0" applyFont="1" applyBorder="1"/>
    <xf numFmtId="0" fontId="0" fillId="3" borderId="6" xfId="0" applyFont="1" applyFill="1" applyBorder="1"/>
    <xf numFmtId="0" fontId="0" fillId="0" borderId="0" xfId="0" applyFont="1"/>
    <xf numFmtId="0" fontId="0" fillId="0" borderId="7" xfId="0" applyFont="1" applyBorder="1"/>
    <xf numFmtId="0" fontId="2" fillId="0" borderId="8" xfId="0" applyFont="1" applyBorder="1" applyAlignment="1">
      <alignment horizontal="center"/>
    </xf>
    <xf numFmtId="0" fontId="2" fillId="4" borderId="9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 vertical="center"/>
    </xf>
    <xf numFmtId="0" fontId="2" fillId="5" borderId="12" xfId="0" applyFont="1" applyFill="1" applyBorder="1" applyAlignment="1">
      <alignment horizontal="center" vertical="center"/>
    </xf>
    <xf numFmtId="0" fontId="0" fillId="6" borderId="0" xfId="0" applyFont="1" applyFill="1"/>
    <xf numFmtId="0" fontId="3" fillId="0" borderId="0" xfId="0" applyFont="1"/>
    <xf numFmtId="0" fontId="2" fillId="5" borderId="13" xfId="0" applyFont="1" applyFill="1" applyBorder="1"/>
    <xf numFmtId="9" fontId="2" fillId="6" borderId="10" xfId="0" applyNumberFormat="1" applyFont="1" applyFill="1" applyBorder="1"/>
    <xf numFmtId="164" fontId="2" fillId="0" borderId="9" xfId="1" applyNumberFormat="1" applyFont="1" applyFill="1" applyBorder="1" applyAlignment="1">
      <alignment horizontal="center" vertical="center"/>
    </xf>
    <xf numFmtId="164" fontId="2" fillId="0" borderId="9" xfId="1" applyNumberFormat="1" applyFont="1" applyFill="1" applyBorder="1" applyAlignment="1" applyProtection="1">
      <alignment horizontal="center" vertical="center"/>
      <protection locked="0"/>
    </xf>
    <xf numFmtId="164" fontId="2" fillId="0" borderId="12" xfId="1" applyNumberFormat="1" applyFont="1" applyBorder="1"/>
    <xf numFmtId="0" fontId="2" fillId="0" borderId="0" xfId="0" applyFont="1" applyAlignment="1">
      <alignment horizontal="center"/>
    </xf>
    <xf numFmtId="0" fontId="0" fillId="7" borderId="0" xfId="0" applyFont="1" applyFill="1"/>
    <xf numFmtId="0" fontId="0" fillId="9" borderId="12" xfId="0" applyFont="1" applyFill="1" applyBorder="1"/>
    <xf numFmtId="0" fontId="2" fillId="0" borderId="0" xfId="0" applyFont="1"/>
    <xf numFmtId="43" fontId="2" fillId="7" borderId="9" xfId="1" applyNumberFormat="1" applyFont="1" applyFill="1" applyBorder="1" applyAlignment="1">
      <alignment horizontal="center" vertical="center"/>
    </xf>
    <xf numFmtId="164" fontId="0" fillId="0" borderId="9" xfId="1" applyNumberFormat="1" applyFont="1" applyBorder="1"/>
    <xf numFmtId="164" fontId="0" fillId="0" borderId="12" xfId="1" applyNumberFormat="1" applyFont="1" applyBorder="1"/>
    <xf numFmtId="9" fontId="0" fillId="6" borderId="0" xfId="0" applyNumberFormat="1" applyFont="1" applyFill="1" applyProtection="1">
      <protection locked="0"/>
    </xf>
    <xf numFmtId="0" fontId="2" fillId="10" borderId="13" xfId="0" applyFont="1" applyFill="1" applyBorder="1" applyAlignment="1">
      <alignment horizontal="right"/>
    </xf>
    <xf numFmtId="0" fontId="2" fillId="10" borderId="10" xfId="0" applyFont="1" applyFill="1" applyBorder="1" applyAlignment="1">
      <alignment horizontal="right"/>
    </xf>
    <xf numFmtId="43" fontId="2" fillId="0" borderId="9" xfId="1" applyNumberFormat="1" applyFont="1" applyFill="1" applyBorder="1" applyAlignment="1">
      <alignment horizontal="center" vertical="center"/>
    </xf>
    <xf numFmtId="43" fontId="2" fillId="0" borderId="9" xfId="1" applyNumberFormat="1" applyFont="1" applyBorder="1"/>
    <xf numFmtId="0" fontId="0" fillId="0" borderId="0" xfId="0" applyFont="1" applyProtection="1">
      <protection locked="0"/>
    </xf>
    <xf numFmtId="43" fontId="0" fillId="0" borderId="0" xfId="0" applyNumberFormat="1"/>
    <xf numFmtId="43" fontId="2" fillId="7" borderId="9" xfId="1" applyNumberFormat="1" applyFont="1" applyFill="1" applyBorder="1" applyAlignment="1" applyProtection="1">
      <alignment horizontal="center" vertical="center"/>
    </xf>
    <xf numFmtId="164" fontId="0" fillId="0" borderId="9" xfId="1" applyNumberFormat="1" applyFont="1" applyBorder="1" applyProtection="1"/>
    <xf numFmtId="164" fontId="0" fillId="0" borderId="12" xfId="1" applyNumberFormat="1" applyFont="1" applyBorder="1" applyProtection="1"/>
    <xf numFmtId="9" fontId="0" fillId="6" borderId="0" xfId="3" applyFont="1" applyFill="1" applyProtection="1">
      <protection locked="0"/>
    </xf>
    <xf numFmtId="44" fontId="0" fillId="0" borderId="0" xfId="2" applyFont="1"/>
    <xf numFmtId="44" fontId="0" fillId="0" borderId="16" xfId="2" applyFont="1" applyBorder="1"/>
    <xf numFmtId="44" fontId="0" fillId="0" borderId="0" xfId="0" applyNumberFormat="1" applyFont="1"/>
    <xf numFmtId="164" fontId="2" fillId="0" borderId="9" xfId="1" applyNumberFormat="1" applyFont="1" applyFill="1" applyBorder="1" applyAlignment="1" applyProtection="1">
      <alignment horizontal="center" vertical="center"/>
    </xf>
    <xf numFmtId="43" fontId="2" fillId="0" borderId="9" xfId="1" applyNumberFormat="1" applyFont="1" applyBorder="1" applyProtection="1"/>
    <xf numFmtId="164" fontId="2" fillId="0" borderId="12" xfId="1" applyNumberFormat="1" applyFont="1" applyBorder="1" applyProtection="1"/>
    <xf numFmtId="0" fontId="2" fillId="10" borderId="17" xfId="0" applyFont="1" applyFill="1" applyBorder="1" applyAlignment="1">
      <alignment horizontal="right"/>
    </xf>
    <xf numFmtId="0" fontId="2" fillId="10" borderId="18" xfId="0" applyFont="1" applyFill="1" applyBorder="1" applyAlignment="1">
      <alignment horizontal="right"/>
    </xf>
    <xf numFmtId="164" fontId="2" fillId="0" borderId="19" xfId="1" applyNumberFormat="1" applyFont="1" applyBorder="1"/>
    <xf numFmtId="43" fontId="2" fillId="0" borderId="19" xfId="1" applyNumberFormat="1" applyFont="1" applyBorder="1"/>
    <xf numFmtId="164" fontId="2" fillId="0" borderId="20" xfId="1" applyNumberFormat="1" applyFont="1" applyBorder="1"/>
    <xf numFmtId="0" fontId="2" fillId="5" borderId="21" xfId="0" applyFont="1" applyFill="1" applyBorder="1"/>
    <xf numFmtId="9" fontId="2" fillId="6" borderId="22" xfId="3" applyFont="1" applyFill="1" applyBorder="1"/>
    <xf numFmtId="9" fontId="2" fillId="5" borderId="0" xfId="3" applyFont="1" applyFill="1" applyBorder="1"/>
    <xf numFmtId="9" fontId="2" fillId="6" borderId="22" xfId="3" applyFont="1" applyFill="1" applyBorder="1" applyProtection="1">
      <protection locked="0"/>
    </xf>
    <xf numFmtId="43" fontId="0" fillId="0" borderId="0" xfId="0" applyNumberFormat="1" applyFont="1"/>
    <xf numFmtId="9" fontId="0" fillId="0" borderId="0" xfId="3" applyFont="1"/>
    <xf numFmtId="164" fontId="0" fillId="0" borderId="0" xfId="0" applyNumberFormat="1" applyFont="1"/>
    <xf numFmtId="0" fontId="2" fillId="5" borderId="0" xfId="0" applyFont="1" applyFill="1" applyBorder="1"/>
    <xf numFmtId="9" fontId="2" fillId="6" borderId="0" xfId="3" applyNumberFormat="1" applyFont="1" applyFill="1"/>
    <xf numFmtId="9" fontId="2" fillId="5" borderId="0" xfId="3" applyFont="1" applyFill="1"/>
    <xf numFmtId="9" fontId="2" fillId="6" borderId="0" xfId="3" applyFont="1" applyFill="1" applyProtection="1">
      <protection locked="0"/>
    </xf>
    <xf numFmtId="0" fontId="3" fillId="11" borderId="0" xfId="0" applyFont="1" applyFill="1"/>
    <xf numFmtId="0" fontId="0" fillId="11" borderId="0" xfId="0" applyFont="1" applyFill="1"/>
    <xf numFmtId="164" fontId="2" fillId="6" borderId="0" xfId="0" applyNumberFormat="1" applyFont="1" applyFill="1"/>
    <xf numFmtId="43" fontId="0" fillId="11" borderId="0" xfId="0" applyNumberFormat="1" applyFont="1" applyFill="1"/>
    <xf numFmtId="164" fontId="2" fillId="6" borderId="23" xfId="0" applyNumberFormat="1" applyFont="1" applyFill="1" applyBorder="1"/>
    <xf numFmtId="0" fontId="0" fillId="11" borderId="23" xfId="0" applyFont="1" applyFill="1" applyBorder="1"/>
    <xf numFmtId="164" fontId="2" fillId="0" borderId="0" xfId="0" applyNumberFormat="1" applyFont="1"/>
    <xf numFmtId="44" fontId="2" fillId="6" borderId="10" xfId="2" applyFont="1" applyFill="1" applyBorder="1" applyProtection="1">
      <protection locked="0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2" fillId="8" borderId="14" xfId="0" applyFont="1" applyFill="1" applyBorder="1" applyAlignment="1">
      <alignment horizontal="center" vertical="center"/>
    </xf>
    <xf numFmtId="0" fontId="2" fillId="8" borderId="11" xfId="0" applyFont="1" applyFill="1" applyBorder="1" applyAlignment="1">
      <alignment horizontal="center" vertical="center"/>
    </xf>
    <xf numFmtId="0" fontId="2" fillId="8" borderId="15" xfId="0" applyFont="1" applyFill="1" applyBorder="1" applyAlignment="1">
      <alignment horizontal="center" vertical="center"/>
    </xf>
    <xf numFmtId="1" fontId="2" fillId="8" borderId="14" xfId="0" applyNumberFormat="1" applyFont="1" applyFill="1" applyBorder="1" applyAlignment="1">
      <alignment horizontal="center" vertical="center"/>
    </xf>
    <xf numFmtId="1" fontId="2" fillId="8" borderId="11" xfId="0" applyNumberFormat="1" applyFont="1" applyFill="1" applyBorder="1" applyAlignment="1">
      <alignment horizontal="center" vertical="center"/>
    </xf>
    <xf numFmtId="1" fontId="2" fillId="8" borderId="15" xfId="0" applyNumberFormat="1" applyFont="1" applyFill="1" applyBorder="1" applyAlignment="1">
      <alignment horizontal="center" vertic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ublic\Users\Mike%20Peterson\Desktop\Start-Up%20Template\Fins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ublic\DOCUME~1\NEIL~1.ELD\LOCALS~1\Temp\Xl00000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-Up"/>
      <sheetName val="Revenue"/>
      <sheetName val="Payroll"/>
      <sheetName val="PNL"/>
      <sheetName val="CashFlow"/>
      <sheetName val="Balance Sheet"/>
      <sheetName val="OutPut"/>
      <sheetName val="Charts"/>
      <sheetName val="Roll-Out"/>
      <sheetName val="Investor Tables"/>
      <sheetName val="PPT Charts"/>
    </sheetNames>
    <sheetDataSet>
      <sheetData sheetId="0">
        <row r="1">
          <cell r="O1" t="str">
            <v>N/A</v>
          </cell>
          <cell r="Q1" t="str">
            <v>N/A</v>
          </cell>
        </row>
        <row r="2">
          <cell r="O2">
            <v>1</v>
          </cell>
          <cell r="Q2">
            <v>5.0000000000000001E-4</v>
          </cell>
        </row>
        <row r="3">
          <cell r="O3">
            <v>2</v>
          </cell>
          <cell r="Q3">
            <v>1E-3</v>
          </cell>
        </row>
        <row r="4">
          <cell r="O4">
            <v>3</v>
          </cell>
          <cell r="Q4">
            <v>1.5E-3</v>
          </cell>
        </row>
        <row r="5">
          <cell r="O5">
            <v>4</v>
          </cell>
          <cell r="Q5">
            <v>2E-3</v>
          </cell>
        </row>
        <row r="6">
          <cell r="O6">
            <v>5</v>
          </cell>
          <cell r="Q6">
            <v>2.5000000000000001E-3</v>
          </cell>
        </row>
        <row r="7">
          <cell r="O7">
            <v>6</v>
          </cell>
          <cell r="Q7">
            <v>3.0000000000000001E-3</v>
          </cell>
        </row>
        <row r="8">
          <cell r="O8">
            <v>7</v>
          </cell>
          <cell r="Q8">
            <v>3.5000000000000001E-3</v>
          </cell>
        </row>
        <row r="9">
          <cell r="Q9">
            <v>4.0000000000000001E-3</v>
          </cell>
        </row>
        <row r="10">
          <cell r="Q10">
            <v>4.5000000000000005E-3</v>
          </cell>
        </row>
        <row r="11">
          <cell r="Q11">
            <v>5.000000000000001E-3</v>
          </cell>
        </row>
        <row r="12">
          <cell r="Q12">
            <v>5.5000000000000014E-3</v>
          </cell>
        </row>
        <row r="13">
          <cell r="Q13">
            <v>6.0000000000000019E-3</v>
          </cell>
        </row>
        <row r="14">
          <cell r="Q14">
            <v>6.5000000000000023E-3</v>
          </cell>
        </row>
        <row r="15">
          <cell r="Q15">
            <v>7.0000000000000027E-3</v>
          </cell>
        </row>
        <row r="16">
          <cell r="Q16">
            <v>7.5000000000000032E-3</v>
          </cell>
        </row>
        <row r="17">
          <cell r="Q17">
            <v>8.0000000000000036E-3</v>
          </cell>
        </row>
        <row r="18">
          <cell r="Q18">
            <v>8.5000000000000041E-3</v>
          </cell>
        </row>
        <row r="19">
          <cell r="Q19">
            <v>9.0000000000000045E-3</v>
          </cell>
        </row>
        <row r="20">
          <cell r="Q20">
            <v>9.500000000000005E-3</v>
          </cell>
        </row>
        <row r="21">
          <cell r="Q21">
            <v>1.0000000000000005E-2</v>
          </cell>
        </row>
        <row r="22">
          <cell r="Q22">
            <v>1.0500000000000006E-2</v>
          </cell>
        </row>
        <row r="23">
          <cell r="Q23">
            <v>1.1000000000000006E-2</v>
          </cell>
        </row>
        <row r="24">
          <cell r="Q24">
            <v>1.1500000000000007E-2</v>
          </cell>
        </row>
        <row r="25">
          <cell r="Q25">
            <v>1.2000000000000007E-2</v>
          </cell>
        </row>
        <row r="26">
          <cell r="Q26">
            <v>1.2500000000000008E-2</v>
          </cell>
        </row>
        <row r="27">
          <cell r="Q27">
            <v>1.3000000000000008E-2</v>
          </cell>
        </row>
        <row r="28">
          <cell r="Q28">
            <v>1.3500000000000009E-2</v>
          </cell>
        </row>
        <row r="29">
          <cell r="Q29">
            <v>1.4000000000000009E-2</v>
          </cell>
        </row>
        <row r="30">
          <cell r="Q30">
            <v>1.4500000000000009E-2</v>
          </cell>
        </row>
        <row r="31">
          <cell r="Q31">
            <v>1.500000000000001E-2</v>
          </cell>
        </row>
        <row r="32">
          <cell r="Q32">
            <v>1.550000000000001E-2</v>
          </cell>
        </row>
        <row r="33">
          <cell r="Q33">
            <v>1.6000000000000011E-2</v>
          </cell>
        </row>
        <row r="34">
          <cell r="Q34">
            <v>1.6500000000000011E-2</v>
          </cell>
        </row>
        <row r="35">
          <cell r="Q35">
            <v>1.7000000000000012E-2</v>
          </cell>
        </row>
        <row r="36">
          <cell r="Q36">
            <v>1.7500000000000012E-2</v>
          </cell>
        </row>
        <row r="37">
          <cell r="Q37">
            <v>1.8000000000000013E-2</v>
          </cell>
        </row>
        <row r="38">
          <cell r="Q38">
            <v>1.8500000000000013E-2</v>
          </cell>
        </row>
        <row r="39">
          <cell r="Q39">
            <v>1.9000000000000013E-2</v>
          </cell>
        </row>
        <row r="40">
          <cell r="Q40">
            <v>1.9500000000000014E-2</v>
          </cell>
        </row>
        <row r="41">
          <cell r="Q41">
            <v>2.0000000000000014E-2</v>
          </cell>
        </row>
        <row r="42">
          <cell r="Q42">
            <v>2.0500000000000015E-2</v>
          </cell>
        </row>
        <row r="43">
          <cell r="Q43">
            <v>2.1000000000000015E-2</v>
          </cell>
        </row>
        <row r="44">
          <cell r="Q44">
            <v>2.1500000000000016E-2</v>
          </cell>
        </row>
        <row r="45">
          <cell r="Q45">
            <v>2.2000000000000016E-2</v>
          </cell>
        </row>
        <row r="46">
          <cell r="Q46">
            <v>2.2500000000000017E-2</v>
          </cell>
        </row>
        <row r="47">
          <cell r="Q47">
            <v>2.3000000000000017E-2</v>
          </cell>
        </row>
        <row r="48">
          <cell r="Q48">
            <v>2.3500000000000017E-2</v>
          </cell>
        </row>
        <row r="49">
          <cell r="Q49">
            <v>2.4000000000000018E-2</v>
          </cell>
        </row>
        <row r="50">
          <cell r="Q50">
            <v>2.4500000000000018E-2</v>
          </cell>
        </row>
        <row r="51">
          <cell r="Q51">
            <v>2.5000000000000019E-2</v>
          </cell>
        </row>
        <row r="52">
          <cell r="Q52">
            <v>2.5500000000000019E-2</v>
          </cell>
        </row>
        <row r="53">
          <cell r="Q53">
            <v>2.600000000000002E-2</v>
          </cell>
        </row>
        <row r="54">
          <cell r="Q54">
            <v>2.650000000000002E-2</v>
          </cell>
        </row>
        <row r="55">
          <cell r="Q55">
            <v>2.7000000000000021E-2</v>
          </cell>
        </row>
        <row r="56">
          <cell r="Q56">
            <v>2.7500000000000021E-2</v>
          </cell>
        </row>
        <row r="57">
          <cell r="Q57">
            <v>2.8000000000000021E-2</v>
          </cell>
        </row>
        <row r="58">
          <cell r="Q58">
            <v>2.8500000000000022E-2</v>
          </cell>
        </row>
        <row r="59">
          <cell r="Q59">
            <v>2.9000000000000022E-2</v>
          </cell>
        </row>
        <row r="60">
          <cell r="Q60">
            <v>2.9500000000000023E-2</v>
          </cell>
        </row>
        <row r="61">
          <cell r="Q61">
            <v>3.0000000000000023E-2</v>
          </cell>
        </row>
        <row r="62">
          <cell r="Q62">
            <v>3.0500000000000024E-2</v>
          </cell>
        </row>
        <row r="63">
          <cell r="Q63">
            <v>3.1000000000000024E-2</v>
          </cell>
        </row>
        <row r="64">
          <cell r="Q64">
            <v>3.1500000000000021E-2</v>
          </cell>
        </row>
        <row r="65">
          <cell r="Q65">
            <v>3.2000000000000021E-2</v>
          </cell>
        </row>
        <row r="66">
          <cell r="Q66">
            <v>3.2500000000000022E-2</v>
          </cell>
        </row>
        <row r="67">
          <cell r="Q67">
            <v>3.3000000000000022E-2</v>
          </cell>
        </row>
        <row r="68">
          <cell r="Q68">
            <v>3.3500000000000023E-2</v>
          </cell>
        </row>
        <row r="69">
          <cell r="Q69">
            <v>3.4000000000000023E-2</v>
          </cell>
        </row>
        <row r="70">
          <cell r="Q70">
            <v>3.4500000000000024E-2</v>
          </cell>
        </row>
        <row r="71">
          <cell r="Q71">
            <v>3.5000000000000024E-2</v>
          </cell>
        </row>
        <row r="72">
          <cell r="Q72">
            <v>3.5500000000000025E-2</v>
          </cell>
        </row>
        <row r="73">
          <cell r="Q73">
            <v>3.6000000000000025E-2</v>
          </cell>
        </row>
        <row r="74">
          <cell r="Q74">
            <v>3.6500000000000025E-2</v>
          </cell>
        </row>
        <row r="75">
          <cell r="Q75">
            <v>3.7000000000000026E-2</v>
          </cell>
        </row>
        <row r="76">
          <cell r="Q76">
            <v>3.7500000000000026E-2</v>
          </cell>
        </row>
        <row r="77">
          <cell r="Q77">
            <v>3.8000000000000027E-2</v>
          </cell>
        </row>
        <row r="78">
          <cell r="Q78">
            <v>3.8500000000000027E-2</v>
          </cell>
        </row>
        <row r="79">
          <cell r="Q79">
            <v>3.9000000000000028E-2</v>
          </cell>
        </row>
        <row r="80">
          <cell r="Q80">
            <v>3.9500000000000028E-2</v>
          </cell>
        </row>
        <row r="81">
          <cell r="Q81">
            <v>4.0000000000000029E-2</v>
          </cell>
        </row>
        <row r="82">
          <cell r="Q82">
            <v>4.0500000000000029E-2</v>
          </cell>
        </row>
        <row r="83">
          <cell r="Q83">
            <v>4.1000000000000029E-2</v>
          </cell>
        </row>
        <row r="84">
          <cell r="Q84">
            <v>4.150000000000003E-2</v>
          </cell>
        </row>
        <row r="85">
          <cell r="Q85">
            <v>4.200000000000003E-2</v>
          </cell>
        </row>
        <row r="86">
          <cell r="Q86">
            <v>4.2500000000000031E-2</v>
          </cell>
        </row>
        <row r="87">
          <cell r="Q87">
            <v>4.3000000000000031E-2</v>
          </cell>
        </row>
        <row r="88">
          <cell r="Q88">
            <v>4.3500000000000032E-2</v>
          </cell>
        </row>
        <row r="89">
          <cell r="Q89">
            <v>4.4000000000000032E-2</v>
          </cell>
        </row>
        <row r="90">
          <cell r="Q90">
            <v>4.4500000000000033E-2</v>
          </cell>
        </row>
        <row r="91">
          <cell r="Q91">
            <v>4.5000000000000033E-2</v>
          </cell>
        </row>
        <row r="92">
          <cell r="Q92">
            <v>4.5500000000000033E-2</v>
          </cell>
        </row>
        <row r="93">
          <cell r="Q93">
            <v>4.6000000000000034E-2</v>
          </cell>
        </row>
        <row r="94">
          <cell r="Q94">
            <v>4.6500000000000034E-2</v>
          </cell>
        </row>
        <row r="95">
          <cell r="Q95">
            <v>4.7000000000000035E-2</v>
          </cell>
        </row>
        <row r="96">
          <cell r="Q96">
            <v>4.7500000000000035E-2</v>
          </cell>
        </row>
        <row r="97">
          <cell r="Q97">
            <v>4.8000000000000036E-2</v>
          </cell>
        </row>
        <row r="98">
          <cell r="Q98">
            <v>4.8500000000000036E-2</v>
          </cell>
        </row>
        <row r="99">
          <cell r="Q99">
            <v>4.9000000000000037E-2</v>
          </cell>
        </row>
        <row r="100">
          <cell r="Q100">
            <v>4.9500000000000037E-2</v>
          </cell>
        </row>
        <row r="101">
          <cell r="Q101">
            <v>5.0000000000000037E-2</v>
          </cell>
        </row>
        <row r="102">
          <cell r="Q102">
            <v>5.0500000000000038E-2</v>
          </cell>
        </row>
        <row r="103">
          <cell r="Q103">
            <v>5.1000000000000038E-2</v>
          </cell>
        </row>
        <row r="104">
          <cell r="Q104">
            <v>5.1500000000000039E-2</v>
          </cell>
        </row>
        <row r="105">
          <cell r="Q105">
            <v>5.2000000000000039E-2</v>
          </cell>
        </row>
        <row r="106">
          <cell r="Q106">
            <v>5.250000000000004E-2</v>
          </cell>
        </row>
        <row r="107">
          <cell r="Q107">
            <v>5.300000000000004E-2</v>
          </cell>
        </row>
        <row r="108">
          <cell r="Q108">
            <v>5.3500000000000041E-2</v>
          </cell>
        </row>
        <row r="109">
          <cell r="Q109">
            <v>5.4000000000000041E-2</v>
          </cell>
        </row>
        <row r="110">
          <cell r="Q110">
            <v>5.4500000000000041E-2</v>
          </cell>
        </row>
        <row r="111">
          <cell r="Q111">
            <v>5.5000000000000042E-2</v>
          </cell>
        </row>
        <row r="112">
          <cell r="Q112">
            <v>5.5500000000000042E-2</v>
          </cell>
        </row>
        <row r="113">
          <cell r="Q113">
            <v>5.6000000000000043E-2</v>
          </cell>
        </row>
        <row r="114">
          <cell r="Q114">
            <v>5.6500000000000043E-2</v>
          </cell>
        </row>
        <row r="115">
          <cell r="Q115">
            <v>5.7000000000000044E-2</v>
          </cell>
        </row>
        <row r="116">
          <cell r="Q116">
            <v>5.7500000000000044E-2</v>
          </cell>
        </row>
        <row r="117">
          <cell r="Q117">
            <v>5.8000000000000045E-2</v>
          </cell>
        </row>
        <row r="118">
          <cell r="Q118">
            <v>5.8500000000000045E-2</v>
          </cell>
        </row>
        <row r="119">
          <cell r="Q119">
            <v>5.9000000000000045E-2</v>
          </cell>
        </row>
        <row r="120">
          <cell r="Q120">
            <v>5.9500000000000046E-2</v>
          </cell>
        </row>
        <row r="121">
          <cell r="Q121">
            <v>6.0000000000000046E-2</v>
          </cell>
        </row>
        <row r="122">
          <cell r="Q122">
            <v>6.0500000000000047E-2</v>
          </cell>
        </row>
        <row r="123">
          <cell r="Q123">
            <v>6.1000000000000047E-2</v>
          </cell>
        </row>
        <row r="124">
          <cell r="Q124">
            <v>6.1500000000000048E-2</v>
          </cell>
        </row>
        <row r="125">
          <cell r="Q125">
            <v>6.2000000000000048E-2</v>
          </cell>
        </row>
        <row r="126">
          <cell r="Q126">
            <v>6.2500000000000042E-2</v>
          </cell>
        </row>
        <row r="127">
          <cell r="Q127">
            <v>6.3000000000000042E-2</v>
          </cell>
        </row>
        <row r="128">
          <cell r="Q128">
            <v>6.3500000000000043E-2</v>
          </cell>
        </row>
        <row r="129">
          <cell r="Q129">
            <v>6.4000000000000043E-2</v>
          </cell>
        </row>
        <row r="130">
          <cell r="Q130">
            <v>6.4500000000000043E-2</v>
          </cell>
        </row>
        <row r="131">
          <cell r="Q131">
            <v>6.5000000000000044E-2</v>
          </cell>
        </row>
        <row r="132">
          <cell r="Q132">
            <v>6.5500000000000044E-2</v>
          </cell>
        </row>
        <row r="133">
          <cell r="Q133">
            <v>6.6000000000000045E-2</v>
          </cell>
        </row>
        <row r="134">
          <cell r="Q134">
            <v>6.6500000000000045E-2</v>
          </cell>
        </row>
        <row r="135">
          <cell r="Q135">
            <v>6.7000000000000046E-2</v>
          </cell>
        </row>
        <row r="136">
          <cell r="Q136">
            <v>6.7500000000000046E-2</v>
          </cell>
        </row>
        <row r="137">
          <cell r="Q137">
            <v>6.8000000000000047E-2</v>
          </cell>
        </row>
        <row r="138">
          <cell r="Q138">
            <v>6.8500000000000047E-2</v>
          </cell>
        </row>
        <row r="139">
          <cell r="Q139">
            <v>6.9000000000000047E-2</v>
          </cell>
        </row>
        <row r="140">
          <cell r="Q140">
            <v>6.9500000000000048E-2</v>
          </cell>
        </row>
        <row r="141">
          <cell r="Q141">
            <v>7.0000000000000048E-2</v>
          </cell>
        </row>
        <row r="142">
          <cell r="Q142">
            <v>7.0500000000000049E-2</v>
          </cell>
        </row>
        <row r="143">
          <cell r="Q143">
            <v>7.1000000000000049E-2</v>
          </cell>
        </row>
        <row r="144">
          <cell r="Q144">
            <v>7.150000000000005E-2</v>
          </cell>
        </row>
        <row r="145">
          <cell r="Q145">
            <v>7.200000000000005E-2</v>
          </cell>
        </row>
        <row r="146">
          <cell r="Q146">
            <v>7.2500000000000051E-2</v>
          </cell>
        </row>
        <row r="147">
          <cell r="Q147">
            <v>7.3000000000000051E-2</v>
          </cell>
        </row>
        <row r="148">
          <cell r="Q148">
            <v>7.3500000000000051E-2</v>
          </cell>
        </row>
        <row r="149">
          <cell r="Q149">
            <v>7.4000000000000052E-2</v>
          </cell>
        </row>
        <row r="150">
          <cell r="Q150">
            <v>7.4500000000000052E-2</v>
          </cell>
        </row>
        <row r="151">
          <cell r="Q151">
            <v>7.5000000000000053E-2</v>
          </cell>
        </row>
        <row r="152">
          <cell r="Q152">
            <v>7.5500000000000053E-2</v>
          </cell>
        </row>
        <row r="153">
          <cell r="Q153">
            <v>7.6000000000000054E-2</v>
          </cell>
        </row>
        <row r="154">
          <cell r="Q154">
            <v>7.6500000000000054E-2</v>
          </cell>
        </row>
        <row r="155">
          <cell r="Q155">
            <v>7.7000000000000055E-2</v>
          </cell>
        </row>
        <row r="156">
          <cell r="Q156">
            <v>7.7500000000000055E-2</v>
          </cell>
        </row>
        <row r="157">
          <cell r="Q157">
            <v>7.8000000000000055E-2</v>
          </cell>
        </row>
        <row r="158">
          <cell r="Q158">
            <v>7.8500000000000056E-2</v>
          </cell>
        </row>
        <row r="159">
          <cell r="Q159">
            <v>7.9000000000000056E-2</v>
          </cell>
        </row>
        <row r="160">
          <cell r="Q160">
            <v>7.9500000000000057E-2</v>
          </cell>
        </row>
        <row r="161">
          <cell r="Q161">
            <v>8.0000000000000057E-2</v>
          </cell>
        </row>
        <row r="162">
          <cell r="Q162">
            <v>8.0500000000000058E-2</v>
          </cell>
        </row>
        <row r="163">
          <cell r="Q163">
            <v>8.1000000000000058E-2</v>
          </cell>
        </row>
        <row r="164">
          <cell r="Q164">
            <v>8.1500000000000059E-2</v>
          </cell>
        </row>
        <row r="165">
          <cell r="Q165">
            <v>8.2000000000000059E-2</v>
          </cell>
        </row>
        <row r="166">
          <cell r="Q166">
            <v>8.2500000000000059E-2</v>
          </cell>
        </row>
        <row r="167">
          <cell r="Q167">
            <v>8.300000000000006E-2</v>
          </cell>
        </row>
        <row r="168">
          <cell r="Q168">
            <v>8.350000000000006E-2</v>
          </cell>
        </row>
        <row r="169">
          <cell r="Q169">
            <v>8.4000000000000061E-2</v>
          </cell>
        </row>
        <row r="170">
          <cell r="Q170">
            <v>8.4500000000000061E-2</v>
          </cell>
        </row>
        <row r="171">
          <cell r="Q171">
            <v>8.5000000000000062E-2</v>
          </cell>
        </row>
        <row r="172">
          <cell r="Q172">
            <v>8.5500000000000062E-2</v>
          </cell>
        </row>
        <row r="173">
          <cell r="Q173">
            <v>8.6000000000000063E-2</v>
          </cell>
        </row>
        <row r="174">
          <cell r="Q174">
            <v>8.6500000000000063E-2</v>
          </cell>
        </row>
        <row r="175">
          <cell r="Q175">
            <v>8.7000000000000063E-2</v>
          </cell>
        </row>
        <row r="176">
          <cell r="Q176">
            <v>8.7500000000000064E-2</v>
          </cell>
        </row>
        <row r="177">
          <cell r="Q177">
            <v>8.8000000000000064E-2</v>
          </cell>
        </row>
        <row r="178">
          <cell r="Q178">
            <v>8.8500000000000065E-2</v>
          </cell>
        </row>
        <row r="179">
          <cell r="Q179">
            <v>8.9000000000000065E-2</v>
          </cell>
        </row>
        <row r="180">
          <cell r="Q180">
            <v>8.9500000000000066E-2</v>
          </cell>
        </row>
        <row r="181">
          <cell r="Q181">
            <v>9.0000000000000066E-2</v>
          </cell>
        </row>
        <row r="182">
          <cell r="Q182">
            <v>9.0500000000000067E-2</v>
          </cell>
        </row>
        <row r="183">
          <cell r="Q183">
            <v>9.1000000000000067E-2</v>
          </cell>
        </row>
        <row r="184">
          <cell r="Q184">
            <v>9.1500000000000067E-2</v>
          </cell>
        </row>
        <row r="185">
          <cell r="Q185">
            <v>9.2000000000000068E-2</v>
          </cell>
        </row>
        <row r="186">
          <cell r="Q186">
            <v>9.2500000000000068E-2</v>
          </cell>
        </row>
        <row r="187">
          <cell r="Q187">
            <v>9.3000000000000069E-2</v>
          </cell>
        </row>
        <row r="188">
          <cell r="Q188">
            <v>9.3500000000000069E-2</v>
          </cell>
        </row>
        <row r="189">
          <cell r="Q189">
            <v>9.400000000000007E-2</v>
          </cell>
        </row>
        <row r="190">
          <cell r="Q190">
            <v>9.450000000000007E-2</v>
          </cell>
        </row>
        <row r="191">
          <cell r="Q191">
            <v>9.500000000000007E-2</v>
          </cell>
        </row>
        <row r="192">
          <cell r="Q192">
            <v>9.5500000000000071E-2</v>
          </cell>
        </row>
        <row r="193">
          <cell r="Q193">
            <v>9.6000000000000071E-2</v>
          </cell>
        </row>
        <row r="194">
          <cell r="Q194">
            <v>9.6500000000000072E-2</v>
          </cell>
        </row>
        <row r="195">
          <cell r="Q195">
            <v>9.7000000000000072E-2</v>
          </cell>
        </row>
        <row r="196">
          <cell r="Q196">
            <v>9.7500000000000073E-2</v>
          </cell>
        </row>
        <row r="197">
          <cell r="Q197">
            <v>9.8000000000000073E-2</v>
          </cell>
        </row>
        <row r="198">
          <cell r="Q198">
            <v>9.8500000000000074E-2</v>
          </cell>
        </row>
        <row r="199">
          <cell r="Q199">
            <v>9.9000000000000074E-2</v>
          </cell>
        </row>
        <row r="200">
          <cell r="Q200">
            <v>9.9500000000000074E-2</v>
          </cell>
        </row>
        <row r="201">
          <cell r="Q201">
            <v>0.10000000000000007</v>
          </cell>
        </row>
        <row r="202">
          <cell r="Q202">
            <v>0.10050000000000008</v>
          </cell>
        </row>
        <row r="203">
          <cell r="Q203">
            <v>0.10100000000000008</v>
          </cell>
        </row>
        <row r="204">
          <cell r="Q204">
            <v>0.10150000000000008</v>
          </cell>
        </row>
        <row r="205">
          <cell r="Q205">
            <v>0.10200000000000008</v>
          </cell>
        </row>
        <row r="206">
          <cell r="Q206">
            <v>0.10250000000000008</v>
          </cell>
        </row>
        <row r="207">
          <cell r="Q207">
            <v>0.10300000000000008</v>
          </cell>
        </row>
        <row r="208">
          <cell r="Q208">
            <v>0.10350000000000008</v>
          </cell>
        </row>
        <row r="209">
          <cell r="Q209">
            <v>0.10400000000000008</v>
          </cell>
        </row>
        <row r="210">
          <cell r="Q210">
            <v>0.10450000000000008</v>
          </cell>
        </row>
        <row r="211">
          <cell r="Q211">
            <v>0.10500000000000008</v>
          </cell>
        </row>
        <row r="212">
          <cell r="Q212">
            <v>0.10550000000000008</v>
          </cell>
        </row>
        <row r="213">
          <cell r="Q213">
            <v>0.10600000000000008</v>
          </cell>
        </row>
        <row r="214">
          <cell r="Q214">
            <v>0.10650000000000008</v>
          </cell>
        </row>
        <row r="215">
          <cell r="Q215">
            <v>0.10700000000000008</v>
          </cell>
        </row>
        <row r="216">
          <cell r="Q216">
            <v>0.10750000000000008</v>
          </cell>
        </row>
        <row r="217">
          <cell r="Q217">
            <v>0.10800000000000008</v>
          </cell>
        </row>
        <row r="218">
          <cell r="Q218">
            <v>0.10850000000000008</v>
          </cell>
        </row>
        <row r="219">
          <cell r="Q219">
            <v>0.10900000000000008</v>
          </cell>
        </row>
        <row r="220">
          <cell r="Q220">
            <v>0.10950000000000008</v>
          </cell>
        </row>
        <row r="221">
          <cell r="Q221">
            <v>0.11000000000000008</v>
          </cell>
        </row>
        <row r="222">
          <cell r="Q222">
            <v>0.11050000000000008</v>
          </cell>
        </row>
        <row r="223">
          <cell r="Q223">
            <v>0.11100000000000008</v>
          </cell>
        </row>
        <row r="224">
          <cell r="Q224">
            <v>0.11150000000000009</v>
          </cell>
        </row>
        <row r="225">
          <cell r="Q225">
            <v>0.11200000000000009</v>
          </cell>
        </row>
        <row r="226">
          <cell r="Q226">
            <v>0.11250000000000009</v>
          </cell>
        </row>
        <row r="227">
          <cell r="Q227">
            <v>0.11300000000000009</v>
          </cell>
        </row>
        <row r="228">
          <cell r="Q228">
            <v>0.11350000000000009</v>
          </cell>
        </row>
        <row r="229">
          <cell r="Q229">
            <v>0.11400000000000009</v>
          </cell>
        </row>
        <row r="230">
          <cell r="Q230">
            <v>0.11450000000000009</v>
          </cell>
        </row>
        <row r="231">
          <cell r="Q231">
            <v>0.11500000000000009</v>
          </cell>
        </row>
        <row r="232">
          <cell r="Q232">
            <v>0.11550000000000009</v>
          </cell>
        </row>
        <row r="233">
          <cell r="Q233">
            <v>0.11600000000000009</v>
          </cell>
        </row>
        <row r="234">
          <cell r="Q234">
            <v>0.11650000000000009</v>
          </cell>
        </row>
        <row r="235">
          <cell r="Q235">
            <v>0.11700000000000009</v>
          </cell>
        </row>
        <row r="236">
          <cell r="Q236">
            <v>0.11750000000000009</v>
          </cell>
        </row>
        <row r="237">
          <cell r="Q237">
            <v>0.11800000000000009</v>
          </cell>
        </row>
        <row r="238">
          <cell r="Q238">
            <v>0.11850000000000009</v>
          </cell>
        </row>
        <row r="239">
          <cell r="Q239">
            <v>0.11900000000000009</v>
          </cell>
        </row>
        <row r="240">
          <cell r="Q240">
            <v>0.11950000000000009</v>
          </cell>
        </row>
        <row r="241">
          <cell r="Q241">
            <v>0.12000000000000009</v>
          </cell>
        </row>
        <row r="242">
          <cell r="Q242">
            <v>0.12050000000000009</v>
          </cell>
        </row>
        <row r="243">
          <cell r="Q243">
            <v>0.12100000000000009</v>
          </cell>
        </row>
        <row r="244">
          <cell r="Q244">
            <v>0.12150000000000009</v>
          </cell>
        </row>
        <row r="245">
          <cell r="Q245">
            <v>0.12200000000000009</v>
          </cell>
        </row>
        <row r="246">
          <cell r="Q246">
            <v>0.12250000000000009</v>
          </cell>
        </row>
        <row r="247">
          <cell r="Q247">
            <v>0.1230000000000001</v>
          </cell>
        </row>
        <row r="248">
          <cell r="Q248">
            <v>0.1235000000000001</v>
          </cell>
        </row>
        <row r="249">
          <cell r="Q249">
            <v>0.1240000000000001</v>
          </cell>
        </row>
        <row r="250">
          <cell r="Q250">
            <v>0.1245000000000001</v>
          </cell>
        </row>
        <row r="251">
          <cell r="Q251">
            <v>0.12500000000000008</v>
          </cell>
        </row>
        <row r="252">
          <cell r="Q252">
            <v>0.12550000000000008</v>
          </cell>
        </row>
        <row r="253">
          <cell r="Q253">
            <v>0.12600000000000008</v>
          </cell>
        </row>
        <row r="254">
          <cell r="Q254">
            <v>0.12650000000000008</v>
          </cell>
        </row>
        <row r="255">
          <cell r="Q255">
            <v>0.12700000000000009</v>
          </cell>
        </row>
        <row r="256">
          <cell r="Q256">
            <v>0.12750000000000009</v>
          </cell>
        </row>
        <row r="257">
          <cell r="Q257">
            <v>0.12800000000000009</v>
          </cell>
        </row>
        <row r="258">
          <cell r="Q258">
            <v>0.12850000000000009</v>
          </cell>
        </row>
        <row r="259">
          <cell r="Q259">
            <v>0.12900000000000009</v>
          </cell>
        </row>
        <row r="260">
          <cell r="Q260">
            <v>0.12950000000000009</v>
          </cell>
        </row>
        <row r="261">
          <cell r="Q261">
            <v>0.13000000000000009</v>
          </cell>
        </row>
        <row r="262">
          <cell r="Q262">
            <v>0.13050000000000009</v>
          </cell>
        </row>
        <row r="263">
          <cell r="Q263">
            <v>0.13100000000000009</v>
          </cell>
        </row>
        <row r="264">
          <cell r="Q264">
            <v>0.13150000000000009</v>
          </cell>
        </row>
        <row r="265">
          <cell r="Q265">
            <v>0.13200000000000009</v>
          </cell>
        </row>
        <row r="266">
          <cell r="Q266">
            <v>0.13250000000000009</v>
          </cell>
        </row>
        <row r="267">
          <cell r="Q267">
            <v>0.13300000000000009</v>
          </cell>
        </row>
        <row r="268">
          <cell r="Q268">
            <v>0.13350000000000009</v>
          </cell>
        </row>
        <row r="269">
          <cell r="Q269">
            <v>0.13400000000000009</v>
          </cell>
        </row>
        <row r="270">
          <cell r="Q270">
            <v>0.13450000000000009</v>
          </cell>
        </row>
        <row r="271">
          <cell r="Q271">
            <v>0.13500000000000009</v>
          </cell>
        </row>
        <row r="272">
          <cell r="Q272">
            <v>0.13550000000000009</v>
          </cell>
        </row>
        <row r="273">
          <cell r="Q273">
            <v>0.13600000000000009</v>
          </cell>
        </row>
        <row r="274">
          <cell r="Q274">
            <v>0.13650000000000009</v>
          </cell>
        </row>
        <row r="275">
          <cell r="Q275">
            <v>0.13700000000000009</v>
          </cell>
        </row>
        <row r="276">
          <cell r="Q276">
            <v>0.13750000000000009</v>
          </cell>
        </row>
        <row r="277">
          <cell r="Q277">
            <v>0.13800000000000009</v>
          </cell>
        </row>
        <row r="278">
          <cell r="Q278">
            <v>0.1385000000000001</v>
          </cell>
        </row>
        <row r="279">
          <cell r="Q279">
            <v>0.1390000000000001</v>
          </cell>
        </row>
        <row r="280">
          <cell r="Q280">
            <v>0.1395000000000001</v>
          </cell>
        </row>
        <row r="281">
          <cell r="Q281">
            <v>0.1400000000000001</v>
          </cell>
        </row>
        <row r="282">
          <cell r="Q282">
            <v>0.1405000000000001</v>
          </cell>
        </row>
        <row r="283">
          <cell r="Q283">
            <v>0.1410000000000001</v>
          </cell>
        </row>
        <row r="284">
          <cell r="Q284">
            <v>0.1415000000000001</v>
          </cell>
        </row>
        <row r="285">
          <cell r="Q285">
            <v>0.1420000000000001</v>
          </cell>
        </row>
        <row r="286">
          <cell r="Q286">
            <v>0.1425000000000001</v>
          </cell>
        </row>
        <row r="287">
          <cell r="Q287">
            <v>0.1430000000000001</v>
          </cell>
        </row>
        <row r="288">
          <cell r="Q288">
            <v>0.1435000000000001</v>
          </cell>
        </row>
        <row r="289">
          <cell r="Q289">
            <v>0.1440000000000001</v>
          </cell>
        </row>
        <row r="290">
          <cell r="Q290">
            <v>0.1445000000000001</v>
          </cell>
        </row>
        <row r="291">
          <cell r="Q291">
            <v>0.1450000000000001</v>
          </cell>
        </row>
        <row r="292">
          <cell r="Q292">
            <v>0.1455000000000001</v>
          </cell>
        </row>
        <row r="293">
          <cell r="Q293">
            <v>0.1460000000000001</v>
          </cell>
        </row>
        <row r="294">
          <cell r="Q294">
            <v>0.1465000000000001</v>
          </cell>
        </row>
        <row r="295">
          <cell r="Q295">
            <v>0.1470000000000001</v>
          </cell>
        </row>
        <row r="296">
          <cell r="Q296">
            <v>0.1475000000000001</v>
          </cell>
        </row>
        <row r="297">
          <cell r="Q297">
            <v>0.1480000000000001</v>
          </cell>
        </row>
        <row r="298">
          <cell r="Q298">
            <v>0.1485000000000001</v>
          </cell>
        </row>
        <row r="299">
          <cell r="Q299">
            <v>0.1490000000000001</v>
          </cell>
        </row>
        <row r="300">
          <cell r="Q300">
            <v>0.14950000000000011</v>
          </cell>
        </row>
        <row r="301">
          <cell r="Q301">
            <v>0.15000000000000011</v>
          </cell>
        </row>
        <row r="302">
          <cell r="Q302">
            <v>0.15050000000000011</v>
          </cell>
        </row>
        <row r="303">
          <cell r="Q303">
            <v>0.15100000000000011</v>
          </cell>
        </row>
        <row r="304">
          <cell r="Q304">
            <v>0.15150000000000011</v>
          </cell>
        </row>
        <row r="305">
          <cell r="Q305">
            <v>0.15200000000000011</v>
          </cell>
        </row>
        <row r="306">
          <cell r="Q306">
            <v>0.15250000000000011</v>
          </cell>
        </row>
        <row r="307">
          <cell r="Q307">
            <v>0.15300000000000011</v>
          </cell>
        </row>
        <row r="308">
          <cell r="Q308">
            <v>0.15350000000000011</v>
          </cell>
        </row>
        <row r="309">
          <cell r="Q309">
            <v>0.15400000000000011</v>
          </cell>
        </row>
        <row r="310">
          <cell r="Q310">
            <v>0.15450000000000011</v>
          </cell>
        </row>
        <row r="311">
          <cell r="Q311">
            <v>0.15500000000000011</v>
          </cell>
        </row>
        <row r="312">
          <cell r="Q312">
            <v>0.15550000000000011</v>
          </cell>
        </row>
        <row r="313">
          <cell r="Q313">
            <v>0.15600000000000011</v>
          </cell>
        </row>
        <row r="314">
          <cell r="Q314">
            <v>0.15650000000000011</v>
          </cell>
        </row>
        <row r="315">
          <cell r="Q315">
            <v>0.15700000000000011</v>
          </cell>
        </row>
        <row r="316">
          <cell r="Q316">
            <v>0.15750000000000011</v>
          </cell>
        </row>
        <row r="317">
          <cell r="Q317">
            <v>0.15800000000000011</v>
          </cell>
        </row>
        <row r="318">
          <cell r="Q318">
            <v>0.15850000000000011</v>
          </cell>
        </row>
        <row r="319">
          <cell r="Q319">
            <v>0.15900000000000011</v>
          </cell>
        </row>
        <row r="320">
          <cell r="Q320">
            <v>0.15950000000000011</v>
          </cell>
        </row>
        <row r="321">
          <cell r="Q321">
            <v>0.16000000000000011</v>
          </cell>
        </row>
        <row r="322">
          <cell r="Q322">
            <v>0.16050000000000011</v>
          </cell>
        </row>
        <row r="323">
          <cell r="Q323">
            <v>0.16100000000000012</v>
          </cell>
        </row>
        <row r="324">
          <cell r="Q324">
            <v>0.16150000000000012</v>
          </cell>
        </row>
        <row r="325">
          <cell r="Q325">
            <v>0.16200000000000012</v>
          </cell>
        </row>
        <row r="326">
          <cell r="Q326">
            <v>0.16250000000000012</v>
          </cell>
        </row>
        <row r="327">
          <cell r="Q327">
            <v>0.16300000000000012</v>
          </cell>
        </row>
        <row r="328">
          <cell r="Q328">
            <v>0.16350000000000012</v>
          </cell>
        </row>
        <row r="329">
          <cell r="Q329">
            <v>0.16400000000000012</v>
          </cell>
        </row>
        <row r="330">
          <cell r="Q330">
            <v>0.16450000000000012</v>
          </cell>
        </row>
        <row r="331">
          <cell r="Q331">
            <v>0.16500000000000012</v>
          </cell>
        </row>
        <row r="332">
          <cell r="Q332">
            <v>0.16550000000000012</v>
          </cell>
        </row>
        <row r="333">
          <cell r="Q333">
            <v>0.16600000000000012</v>
          </cell>
        </row>
        <row r="334">
          <cell r="Q334">
            <v>0.16650000000000012</v>
          </cell>
        </row>
        <row r="335">
          <cell r="Q335">
            <v>0.16700000000000012</v>
          </cell>
        </row>
        <row r="336">
          <cell r="Q336">
            <v>0.16750000000000012</v>
          </cell>
        </row>
        <row r="337">
          <cell r="Q337">
            <v>0.16800000000000012</v>
          </cell>
        </row>
        <row r="338">
          <cell r="Q338">
            <v>0.16850000000000012</v>
          </cell>
        </row>
        <row r="339">
          <cell r="Q339">
            <v>0.16900000000000012</v>
          </cell>
        </row>
        <row r="340">
          <cell r="Q340">
            <v>0.16950000000000012</v>
          </cell>
        </row>
        <row r="341">
          <cell r="Q341">
            <v>0.17000000000000012</v>
          </cell>
        </row>
        <row r="342">
          <cell r="Q342">
            <v>0.17050000000000012</v>
          </cell>
        </row>
        <row r="343">
          <cell r="Q343">
            <v>0.17100000000000012</v>
          </cell>
        </row>
        <row r="344">
          <cell r="Q344">
            <v>0.17150000000000012</v>
          </cell>
        </row>
        <row r="345">
          <cell r="Q345">
            <v>0.17200000000000013</v>
          </cell>
        </row>
        <row r="346">
          <cell r="Q346">
            <v>0.17250000000000013</v>
          </cell>
        </row>
        <row r="347">
          <cell r="Q347">
            <v>0.17300000000000013</v>
          </cell>
        </row>
        <row r="348">
          <cell r="Q348">
            <v>0.17350000000000013</v>
          </cell>
        </row>
        <row r="349">
          <cell r="Q349">
            <v>0.17400000000000013</v>
          </cell>
        </row>
        <row r="350">
          <cell r="Q350">
            <v>0.17450000000000013</v>
          </cell>
        </row>
        <row r="351">
          <cell r="Q351">
            <v>0.17500000000000013</v>
          </cell>
        </row>
        <row r="352">
          <cell r="Q352">
            <v>0.17550000000000013</v>
          </cell>
        </row>
        <row r="353">
          <cell r="Q353">
            <v>0.17600000000000013</v>
          </cell>
        </row>
        <row r="354">
          <cell r="Q354">
            <v>0.17650000000000013</v>
          </cell>
        </row>
        <row r="355">
          <cell r="Q355">
            <v>0.17700000000000013</v>
          </cell>
        </row>
        <row r="356">
          <cell r="Q356">
            <v>0.17750000000000013</v>
          </cell>
        </row>
        <row r="357">
          <cell r="Q357">
            <v>0.17800000000000013</v>
          </cell>
        </row>
        <row r="358">
          <cell r="Q358">
            <v>0.17850000000000013</v>
          </cell>
        </row>
        <row r="359">
          <cell r="Q359">
            <v>0.17900000000000013</v>
          </cell>
        </row>
        <row r="360">
          <cell r="Q360">
            <v>0.17950000000000013</v>
          </cell>
        </row>
        <row r="361">
          <cell r="Q361">
            <v>0.18000000000000013</v>
          </cell>
        </row>
        <row r="362">
          <cell r="Q362">
            <v>0.18050000000000013</v>
          </cell>
        </row>
        <row r="363">
          <cell r="Q363">
            <v>0.18100000000000013</v>
          </cell>
        </row>
        <row r="364">
          <cell r="Q364">
            <v>0.18150000000000013</v>
          </cell>
        </row>
        <row r="365">
          <cell r="Q365">
            <v>0.18200000000000013</v>
          </cell>
        </row>
        <row r="366">
          <cell r="Q366">
            <v>0.18250000000000013</v>
          </cell>
        </row>
        <row r="367">
          <cell r="Q367">
            <v>0.18300000000000013</v>
          </cell>
        </row>
        <row r="368">
          <cell r="Q368">
            <v>0.18350000000000014</v>
          </cell>
        </row>
        <row r="369">
          <cell r="Q369">
            <v>0.18400000000000014</v>
          </cell>
        </row>
        <row r="370">
          <cell r="Q370">
            <v>0.18450000000000014</v>
          </cell>
        </row>
        <row r="371">
          <cell r="Q371">
            <v>0.18500000000000014</v>
          </cell>
        </row>
        <row r="372">
          <cell r="Q372">
            <v>0.18550000000000014</v>
          </cell>
        </row>
        <row r="373">
          <cell r="Q373">
            <v>0.18600000000000014</v>
          </cell>
        </row>
        <row r="374">
          <cell r="Q374">
            <v>0.18650000000000014</v>
          </cell>
        </row>
        <row r="375">
          <cell r="Q375">
            <v>0.18700000000000014</v>
          </cell>
        </row>
        <row r="376">
          <cell r="Q376">
            <v>0.18750000000000014</v>
          </cell>
        </row>
        <row r="377">
          <cell r="Q377">
            <v>0.18800000000000014</v>
          </cell>
        </row>
        <row r="378">
          <cell r="Q378">
            <v>0.18850000000000014</v>
          </cell>
        </row>
        <row r="379">
          <cell r="Q379">
            <v>0.18900000000000014</v>
          </cell>
        </row>
        <row r="380">
          <cell r="Q380">
            <v>0.18950000000000014</v>
          </cell>
        </row>
        <row r="381">
          <cell r="Q381">
            <v>0.19000000000000014</v>
          </cell>
        </row>
        <row r="382">
          <cell r="Q382">
            <v>0.19050000000000014</v>
          </cell>
        </row>
        <row r="383">
          <cell r="Q383">
            <v>0.19100000000000014</v>
          </cell>
        </row>
        <row r="384">
          <cell r="Q384">
            <v>0.19150000000000014</v>
          </cell>
        </row>
        <row r="385">
          <cell r="Q385">
            <v>0.19200000000000014</v>
          </cell>
        </row>
        <row r="386">
          <cell r="Q386">
            <v>0.19250000000000014</v>
          </cell>
        </row>
        <row r="387">
          <cell r="Q387">
            <v>0.19300000000000014</v>
          </cell>
        </row>
        <row r="388">
          <cell r="Q388">
            <v>0.19350000000000014</v>
          </cell>
        </row>
        <row r="389">
          <cell r="Q389">
            <v>0.19400000000000014</v>
          </cell>
        </row>
        <row r="390">
          <cell r="Q390">
            <v>0.19450000000000014</v>
          </cell>
        </row>
        <row r="391">
          <cell r="Q391">
            <v>0.19500000000000015</v>
          </cell>
        </row>
        <row r="392">
          <cell r="Q392">
            <v>0.19550000000000015</v>
          </cell>
        </row>
        <row r="393">
          <cell r="Q393">
            <v>0.19600000000000015</v>
          </cell>
        </row>
        <row r="394">
          <cell r="Q394">
            <v>0.19650000000000015</v>
          </cell>
        </row>
        <row r="395">
          <cell r="Q395">
            <v>0.19700000000000015</v>
          </cell>
        </row>
        <row r="396">
          <cell r="Q396">
            <v>0.19750000000000015</v>
          </cell>
        </row>
        <row r="397">
          <cell r="Q397">
            <v>0.19800000000000015</v>
          </cell>
        </row>
        <row r="398">
          <cell r="Q398">
            <v>0.19850000000000015</v>
          </cell>
        </row>
        <row r="399">
          <cell r="Q399">
            <v>0.19900000000000015</v>
          </cell>
        </row>
        <row r="400">
          <cell r="Q400">
            <v>0.19950000000000015</v>
          </cell>
        </row>
        <row r="401">
          <cell r="Q401">
            <v>0.20000000000000015</v>
          </cell>
        </row>
        <row r="402">
          <cell r="Q402">
            <v>0.20050000000000015</v>
          </cell>
        </row>
        <row r="403">
          <cell r="Q403">
            <v>0.20100000000000015</v>
          </cell>
        </row>
        <row r="404">
          <cell r="Q404">
            <v>0.20150000000000015</v>
          </cell>
        </row>
        <row r="405">
          <cell r="Q405">
            <v>0.20200000000000015</v>
          </cell>
        </row>
        <row r="406">
          <cell r="Q406">
            <v>0.20250000000000015</v>
          </cell>
        </row>
        <row r="407">
          <cell r="Q407">
            <v>0.20300000000000015</v>
          </cell>
        </row>
        <row r="408">
          <cell r="Q408">
            <v>0.20350000000000015</v>
          </cell>
        </row>
        <row r="409">
          <cell r="Q409">
            <v>0.20400000000000015</v>
          </cell>
        </row>
        <row r="410">
          <cell r="Q410">
            <v>0.20450000000000015</v>
          </cell>
        </row>
        <row r="411">
          <cell r="Q411">
            <v>0.20500000000000015</v>
          </cell>
        </row>
        <row r="412">
          <cell r="Q412">
            <v>0.20550000000000015</v>
          </cell>
        </row>
        <row r="413">
          <cell r="Q413">
            <v>0.20600000000000016</v>
          </cell>
        </row>
        <row r="414">
          <cell r="Q414">
            <v>0.20650000000000016</v>
          </cell>
        </row>
        <row r="415">
          <cell r="Q415">
            <v>0.20700000000000016</v>
          </cell>
        </row>
        <row r="416">
          <cell r="Q416">
            <v>0.20750000000000016</v>
          </cell>
        </row>
        <row r="417">
          <cell r="Q417">
            <v>0.20800000000000016</v>
          </cell>
        </row>
        <row r="418">
          <cell r="Q418">
            <v>0.20850000000000016</v>
          </cell>
        </row>
        <row r="419">
          <cell r="Q419">
            <v>0.20900000000000016</v>
          </cell>
        </row>
        <row r="420">
          <cell r="Q420">
            <v>0.20950000000000016</v>
          </cell>
        </row>
        <row r="421">
          <cell r="Q421">
            <v>0.21000000000000016</v>
          </cell>
        </row>
        <row r="422">
          <cell r="Q422">
            <v>0.21050000000000016</v>
          </cell>
        </row>
        <row r="423">
          <cell r="Q423">
            <v>0.21100000000000016</v>
          </cell>
        </row>
        <row r="424">
          <cell r="Q424">
            <v>0.21150000000000016</v>
          </cell>
        </row>
        <row r="425">
          <cell r="Q425">
            <v>0.21200000000000016</v>
          </cell>
        </row>
        <row r="426">
          <cell r="Q426">
            <v>0.21250000000000016</v>
          </cell>
        </row>
        <row r="427">
          <cell r="Q427">
            <v>0.21300000000000016</v>
          </cell>
        </row>
        <row r="428">
          <cell r="Q428">
            <v>0.21350000000000016</v>
          </cell>
        </row>
        <row r="429">
          <cell r="Q429">
            <v>0.21400000000000016</v>
          </cell>
        </row>
        <row r="430">
          <cell r="Q430">
            <v>0.21450000000000016</v>
          </cell>
        </row>
        <row r="431">
          <cell r="Q431">
            <v>0.21500000000000016</v>
          </cell>
        </row>
        <row r="432">
          <cell r="Q432">
            <v>0.21550000000000016</v>
          </cell>
        </row>
        <row r="433">
          <cell r="Q433">
            <v>0.21600000000000016</v>
          </cell>
        </row>
        <row r="434">
          <cell r="Q434">
            <v>0.21650000000000016</v>
          </cell>
        </row>
        <row r="435">
          <cell r="Q435">
            <v>0.21700000000000016</v>
          </cell>
        </row>
        <row r="436">
          <cell r="Q436">
            <v>0.21750000000000017</v>
          </cell>
        </row>
        <row r="437">
          <cell r="Q437">
            <v>0.21800000000000017</v>
          </cell>
        </row>
        <row r="438">
          <cell r="Q438">
            <v>0.21850000000000017</v>
          </cell>
        </row>
        <row r="439">
          <cell r="Q439">
            <v>0.21900000000000017</v>
          </cell>
        </row>
        <row r="440">
          <cell r="Q440">
            <v>0.21950000000000017</v>
          </cell>
        </row>
        <row r="441">
          <cell r="Q441">
            <v>0.22000000000000017</v>
          </cell>
        </row>
        <row r="442">
          <cell r="Q442">
            <v>0.22050000000000017</v>
          </cell>
        </row>
        <row r="443">
          <cell r="Q443">
            <v>0.22100000000000017</v>
          </cell>
        </row>
        <row r="444">
          <cell r="Q444">
            <v>0.22150000000000017</v>
          </cell>
        </row>
        <row r="445">
          <cell r="Q445">
            <v>0.22200000000000017</v>
          </cell>
        </row>
        <row r="446">
          <cell r="Q446">
            <v>0.22250000000000017</v>
          </cell>
        </row>
        <row r="447">
          <cell r="Q447">
            <v>0.22300000000000017</v>
          </cell>
        </row>
        <row r="448">
          <cell r="Q448">
            <v>0.22350000000000017</v>
          </cell>
        </row>
        <row r="449">
          <cell r="Q449">
            <v>0.22400000000000017</v>
          </cell>
        </row>
        <row r="450">
          <cell r="Q450">
            <v>0.22450000000000017</v>
          </cell>
        </row>
        <row r="451">
          <cell r="Q451">
            <v>0.22500000000000017</v>
          </cell>
        </row>
        <row r="452">
          <cell r="Q452">
            <v>0.22550000000000017</v>
          </cell>
        </row>
        <row r="453">
          <cell r="Q453">
            <v>0.22600000000000017</v>
          </cell>
        </row>
        <row r="454">
          <cell r="Q454">
            <v>0.22650000000000017</v>
          </cell>
        </row>
        <row r="455">
          <cell r="Q455">
            <v>0.22700000000000017</v>
          </cell>
        </row>
        <row r="456">
          <cell r="Q456">
            <v>0.22750000000000017</v>
          </cell>
        </row>
        <row r="457">
          <cell r="Q457">
            <v>0.22800000000000017</v>
          </cell>
        </row>
        <row r="458">
          <cell r="Q458">
            <v>0.22850000000000018</v>
          </cell>
        </row>
        <row r="459">
          <cell r="Q459">
            <v>0.22900000000000018</v>
          </cell>
        </row>
        <row r="460">
          <cell r="Q460">
            <v>0.22950000000000018</v>
          </cell>
        </row>
        <row r="461">
          <cell r="Q461">
            <v>0.23000000000000018</v>
          </cell>
        </row>
        <row r="462">
          <cell r="Q462">
            <v>0.23050000000000018</v>
          </cell>
        </row>
        <row r="463">
          <cell r="Q463">
            <v>0.23100000000000018</v>
          </cell>
        </row>
        <row r="464">
          <cell r="Q464">
            <v>0.23150000000000018</v>
          </cell>
        </row>
        <row r="465">
          <cell r="Q465">
            <v>0.23200000000000018</v>
          </cell>
        </row>
        <row r="466">
          <cell r="Q466">
            <v>0.23250000000000018</v>
          </cell>
        </row>
        <row r="467">
          <cell r="Q467">
            <v>0.23300000000000018</v>
          </cell>
        </row>
        <row r="468">
          <cell r="Q468">
            <v>0.23350000000000018</v>
          </cell>
        </row>
        <row r="469">
          <cell r="Q469">
            <v>0.23400000000000018</v>
          </cell>
        </row>
        <row r="470">
          <cell r="Q470">
            <v>0.23450000000000018</v>
          </cell>
        </row>
        <row r="471">
          <cell r="Q471">
            <v>0.23500000000000018</v>
          </cell>
        </row>
        <row r="472">
          <cell r="Q472">
            <v>0.23550000000000018</v>
          </cell>
        </row>
        <row r="473">
          <cell r="Q473">
            <v>0.23600000000000018</v>
          </cell>
        </row>
        <row r="474">
          <cell r="Q474">
            <v>0.23650000000000018</v>
          </cell>
        </row>
        <row r="475">
          <cell r="Q475">
            <v>0.23700000000000018</v>
          </cell>
        </row>
        <row r="476">
          <cell r="Q476">
            <v>0.23750000000000018</v>
          </cell>
        </row>
        <row r="477">
          <cell r="Q477">
            <v>0.23800000000000018</v>
          </cell>
        </row>
        <row r="478">
          <cell r="Q478">
            <v>0.23850000000000018</v>
          </cell>
        </row>
        <row r="479">
          <cell r="Q479">
            <v>0.23900000000000018</v>
          </cell>
        </row>
        <row r="480">
          <cell r="Q480">
            <v>0.23950000000000018</v>
          </cell>
        </row>
        <row r="481">
          <cell r="Q481">
            <v>0.24000000000000019</v>
          </cell>
        </row>
        <row r="482">
          <cell r="Q482">
            <v>0.24050000000000019</v>
          </cell>
        </row>
        <row r="483">
          <cell r="Q483">
            <v>0.24100000000000019</v>
          </cell>
        </row>
        <row r="484">
          <cell r="Q484">
            <v>0.24150000000000019</v>
          </cell>
        </row>
        <row r="485">
          <cell r="Q485">
            <v>0.24200000000000019</v>
          </cell>
        </row>
        <row r="486">
          <cell r="Q486">
            <v>0.24250000000000019</v>
          </cell>
        </row>
        <row r="487">
          <cell r="Q487">
            <v>0.24300000000000019</v>
          </cell>
        </row>
        <row r="488">
          <cell r="Q488">
            <v>0.24350000000000019</v>
          </cell>
        </row>
        <row r="489">
          <cell r="Q489">
            <v>0.24400000000000019</v>
          </cell>
        </row>
        <row r="490">
          <cell r="Q490">
            <v>0.24450000000000019</v>
          </cell>
        </row>
        <row r="491">
          <cell r="Q491">
            <v>0.24500000000000019</v>
          </cell>
        </row>
        <row r="492">
          <cell r="Q492">
            <v>0.24550000000000019</v>
          </cell>
        </row>
        <row r="493">
          <cell r="Q493">
            <v>0.24600000000000019</v>
          </cell>
        </row>
        <row r="494">
          <cell r="Q494">
            <v>0.24650000000000019</v>
          </cell>
        </row>
        <row r="495">
          <cell r="Q495">
            <v>0.24700000000000019</v>
          </cell>
        </row>
        <row r="496">
          <cell r="Q496">
            <v>0.24750000000000019</v>
          </cell>
        </row>
        <row r="497">
          <cell r="Q497">
            <v>0.24800000000000019</v>
          </cell>
        </row>
        <row r="498">
          <cell r="Q498">
            <v>0.24850000000000019</v>
          </cell>
        </row>
        <row r="499">
          <cell r="Q499">
            <v>0.24900000000000019</v>
          </cell>
        </row>
        <row r="500">
          <cell r="Q500">
            <v>0.24950000000000019</v>
          </cell>
        </row>
        <row r="501">
          <cell r="Q501">
            <v>0.25000000000000017</v>
          </cell>
        </row>
        <row r="502">
          <cell r="Q502">
            <v>0.25050000000000017</v>
          </cell>
        </row>
        <row r="503">
          <cell r="Q503">
            <v>0.25100000000000017</v>
          </cell>
        </row>
        <row r="504">
          <cell r="Q504">
            <v>0.25150000000000017</v>
          </cell>
        </row>
        <row r="505">
          <cell r="Q505">
            <v>0.25200000000000017</v>
          </cell>
        </row>
        <row r="506">
          <cell r="Q506">
            <v>0.25250000000000017</v>
          </cell>
        </row>
        <row r="507">
          <cell r="Q507">
            <v>0.25300000000000017</v>
          </cell>
        </row>
        <row r="508">
          <cell r="Q508">
            <v>0.25350000000000017</v>
          </cell>
        </row>
        <row r="509">
          <cell r="Q509">
            <v>0.25400000000000017</v>
          </cell>
        </row>
        <row r="510">
          <cell r="Q510">
            <v>0.25450000000000017</v>
          </cell>
        </row>
        <row r="511">
          <cell r="Q511">
            <v>0.25500000000000017</v>
          </cell>
        </row>
        <row r="512">
          <cell r="Q512">
            <v>0.25550000000000017</v>
          </cell>
        </row>
        <row r="513">
          <cell r="Q513">
            <v>0.25600000000000017</v>
          </cell>
        </row>
        <row r="514">
          <cell r="Q514">
            <v>0.25650000000000017</v>
          </cell>
        </row>
        <row r="515">
          <cell r="Q515">
            <v>0.25700000000000017</v>
          </cell>
        </row>
        <row r="516">
          <cell r="Q516">
            <v>0.25750000000000017</v>
          </cell>
        </row>
        <row r="517">
          <cell r="Q517">
            <v>0.25800000000000017</v>
          </cell>
        </row>
        <row r="518">
          <cell r="Q518">
            <v>0.25850000000000017</v>
          </cell>
        </row>
        <row r="519">
          <cell r="Q519">
            <v>0.25900000000000017</v>
          </cell>
        </row>
        <row r="520">
          <cell r="Q520">
            <v>0.25950000000000017</v>
          </cell>
        </row>
        <row r="521">
          <cell r="Q521">
            <v>0.26000000000000018</v>
          </cell>
        </row>
        <row r="522">
          <cell r="Q522">
            <v>0.26050000000000018</v>
          </cell>
        </row>
        <row r="523">
          <cell r="Q523">
            <v>0.26100000000000018</v>
          </cell>
        </row>
        <row r="524">
          <cell r="Q524">
            <v>0.26150000000000018</v>
          </cell>
        </row>
        <row r="525">
          <cell r="Q525">
            <v>0.26200000000000018</v>
          </cell>
        </row>
        <row r="526">
          <cell r="Q526">
            <v>0.26250000000000018</v>
          </cell>
        </row>
        <row r="527">
          <cell r="Q527">
            <v>0.26300000000000018</v>
          </cell>
        </row>
        <row r="528">
          <cell r="Q528">
            <v>0.26350000000000018</v>
          </cell>
        </row>
        <row r="529">
          <cell r="Q529">
            <v>0.26400000000000018</v>
          </cell>
        </row>
        <row r="530">
          <cell r="Q530">
            <v>0.26450000000000018</v>
          </cell>
        </row>
        <row r="531">
          <cell r="Q531">
            <v>0.26500000000000018</v>
          </cell>
        </row>
        <row r="532">
          <cell r="Q532">
            <v>0.26550000000000018</v>
          </cell>
        </row>
        <row r="533">
          <cell r="Q533">
            <v>0.26600000000000018</v>
          </cell>
        </row>
        <row r="534">
          <cell r="Q534">
            <v>0.26650000000000018</v>
          </cell>
        </row>
        <row r="535">
          <cell r="Q535">
            <v>0.26700000000000018</v>
          </cell>
        </row>
        <row r="536">
          <cell r="Q536">
            <v>0.26750000000000018</v>
          </cell>
        </row>
        <row r="537">
          <cell r="Q537">
            <v>0.26800000000000018</v>
          </cell>
        </row>
        <row r="538">
          <cell r="Q538">
            <v>0.26850000000000018</v>
          </cell>
        </row>
        <row r="539">
          <cell r="Q539">
            <v>0.26900000000000018</v>
          </cell>
        </row>
        <row r="540">
          <cell r="Q540">
            <v>0.26950000000000018</v>
          </cell>
        </row>
        <row r="541">
          <cell r="Q541">
            <v>0.27000000000000018</v>
          </cell>
        </row>
        <row r="542">
          <cell r="Q542">
            <v>0.27050000000000018</v>
          </cell>
        </row>
        <row r="543">
          <cell r="Q543">
            <v>0.27100000000000019</v>
          </cell>
        </row>
        <row r="544">
          <cell r="Q544">
            <v>0.27150000000000019</v>
          </cell>
        </row>
        <row r="545">
          <cell r="Q545">
            <v>0.27200000000000019</v>
          </cell>
        </row>
        <row r="546">
          <cell r="Q546">
            <v>0.27250000000000019</v>
          </cell>
        </row>
        <row r="547">
          <cell r="Q547">
            <v>0.27300000000000019</v>
          </cell>
        </row>
        <row r="548">
          <cell r="Q548">
            <v>0.27350000000000019</v>
          </cell>
        </row>
        <row r="549">
          <cell r="Q549">
            <v>0.27400000000000019</v>
          </cell>
        </row>
        <row r="550">
          <cell r="Q550">
            <v>0.27450000000000019</v>
          </cell>
        </row>
        <row r="551">
          <cell r="Q551">
            <v>0.27500000000000019</v>
          </cell>
        </row>
        <row r="552">
          <cell r="Q552">
            <v>0.27550000000000019</v>
          </cell>
        </row>
        <row r="553">
          <cell r="Q553">
            <v>0.27600000000000019</v>
          </cell>
        </row>
        <row r="554">
          <cell r="Q554">
            <v>0.27650000000000019</v>
          </cell>
        </row>
        <row r="555">
          <cell r="Q555">
            <v>0.27700000000000019</v>
          </cell>
        </row>
        <row r="556">
          <cell r="Q556">
            <v>0.27750000000000019</v>
          </cell>
        </row>
        <row r="557">
          <cell r="Q557">
            <v>0.27800000000000019</v>
          </cell>
        </row>
        <row r="558">
          <cell r="Q558">
            <v>0.27850000000000019</v>
          </cell>
        </row>
        <row r="559">
          <cell r="Q559">
            <v>0.27900000000000019</v>
          </cell>
        </row>
        <row r="560">
          <cell r="Q560">
            <v>0.27950000000000019</v>
          </cell>
        </row>
        <row r="561">
          <cell r="Q561">
            <v>0.28000000000000019</v>
          </cell>
        </row>
        <row r="562">
          <cell r="Q562">
            <v>0.28050000000000019</v>
          </cell>
        </row>
        <row r="563">
          <cell r="Q563">
            <v>0.28100000000000019</v>
          </cell>
        </row>
        <row r="564">
          <cell r="Q564">
            <v>0.28150000000000019</v>
          </cell>
        </row>
        <row r="565">
          <cell r="Q565">
            <v>0.28200000000000019</v>
          </cell>
        </row>
        <row r="566">
          <cell r="Q566">
            <v>0.2825000000000002</v>
          </cell>
        </row>
        <row r="567">
          <cell r="Q567">
            <v>0.2830000000000002</v>
          </cell>
        </row>
        <row r="568">
          <cell r="Q568">
            <v>0.2835000000000002</v>
          </cell>
        </row>
        <row r="569">
          <cell r="Q569">
            <v>0.2840000000000002</v>
          </cell>
        </row>
        <row r="570">
          <cell r="Q570">
            <v>0.2845000000000002</v>
          </cell>
        </row>
        <row r="571">
          <cell r="Q571">
            <v>0.2850000000000002</v>
          </cell>
        </row>
        <row r="572">
          <cell r="Q572">
            <v>0.2855000000000002</v>
          </cell>
        </row>
        <row r="573">
          <cell r="Q573">
            <v>0.2860000000000002</v>
          </cell>
        </row>
        <row r="574">
          <cell r="Q574">
            <v>0.2865000000000002</v>
          </cell>
        </row>
        <row r="575">
          <cell r="Q575">
            <v>0.2870000000000002</v>
          </cell>
        </row>
        <row r="576">
          <cell r="Q576">
            <v>0.2875000000000002</v>
          </cell>
        </row>
        <row r="577">
          <cell r="Q577">
            <v>0.2880000000000002</v>
          </cell>
        </row>
        <row r="578">
          <cell r="Q578">
            <v>0.2885000000000002</v>
          </cell>
        </row>
        <row r="579">
          <cell r="Q579">
            <v>0.2890000000000002</v>
          </cell>
        </row>
        <row r="580">
          <cell r="Q580">
            <v>0.2895000000000002</v>
          </cell>
        </row>
        <row r="581">
          <cell r="Q581">
            <v>0.2900000000000002</v>
          </cell>
        </row>
        <row r="582">
          <cell r="Q582">
            <v>0.2905000000000002</v>
          </cell>
        </row>
        <row r="583">
          <cell r="Q583">
            <v>0.2910000000000002</v>
          </cell>
        </row>
        <row r="584">
          <cell r="Q584">
            <v>0.2915000000000002</v>
          </cell>
        </row>
        <row r="585">
          <cell r="Q585">
            <v>0.2920000000000002</v>
          </cell>
        </row>
        <row r="586">
          <cell r="Q586">
            <v>0.2925000000000002</v>
          </cell>
        </row>
        <row r="587">
          <cell r="Q587">
            <v>0.2930000000000002</v>
          </cell>
        </row>
        <row r="588">
          <cell r="Q588">
            <v>0.29350000000000021</v>
          </cell>
        </row>
        <row r="589">
          <cell r="Q589">
            <v>0.29400000000000021</v>
          </cell>
        </row>
        <row r="590">
          <cell r="Q590">
            <v>0.29450000000000021</v>
          </cell>
        </row>
        <row r="591">
          <cell r="Q591">
            <v>0.29500000000000021</v>
          </cell>
        </row>
        <row r="592">
          <cell r="Q592">
            <v>0.29550000000000021</v>
          </cell>
        </row>
        <row r="593">
          <cell r="Q593">
            <v>0.29600000000000021</v>
          </cell>
        </row>
        <row r="594">
          <cell r="Q594">
            <v>0.29650000000000021</v>
          </cell>
        </row>
        <row r="595">
          <cell r="Q595">
            <v>0.29700000000000021</v>
          </cell>
        </row>
        <row r="596">
          <cell r="Q596">
            <v>0.29750000000000021</v>
          </cell>
        </row>
        <row r="597">
          <cell r="Q597">
            <v>0.29800000000000021</v>
          </cell>
        </row>
        <row r="598">
          <cell r="Q598">
            <v>0.29850000000000021</v>
          </cell>
        </row>
        <row r="599">
          <cell r="Q599">
            <v>0.29900000000000021</v>
          </cell>
        </row>
        <row r="600">
          <cell r="Q600">
            <v>0.29950000000000021</v>
          </cell>
        </row>
        <row r="601">
          <cell r="Q601">
            <v>0.30000000000000021</v>
          </cell>
        </row>
        <row r="602">
          <cell r="Q602">
            <v>0.30050000000000021</v>
          </cell>
        </row>
        <row r="603">
          <cell r="Q603">
            <v>0.30100000000000021</v>
          </cell>
        </row>
        <row r="604">
          <cell r="Q604">
            <v>0.30150000000000021</v>
          </cell>
        </row>
        <row r="605">
          <cell r="Q605">
            <v>0.30200000000000021</v>
          </cell>
        </row>
        <row r="606">
          <cell r="Q606">
            <v>0.30250000000000021</v>
          </cell>
        </row>
        <row r="607">
          <cell r="Q607">
            <v>0.30300000000000021</v>
          </cell>
        </row>
        <row r="608">
          <cell r="Q608">
            <v>0.30350000000000021</v>
          </cell>
        </row>
        <row r="609">
          <cell r="Q609">
            <v>0.30400000000000021</v>
          </cell>
        </row>
        <row r="610">
          <cell r="Q610">
            <v>0.30450000000000021</v>
          </cell>
        </row>
        <row r="611">
          <cell r="Q611">
            <v>0.30500000000000022</v>
          </cell>
        </row>
        <row r="612">
          <cell r="Q612">
            <v>0.30550000000000022</v>
          </cell>
        </row>
        <row r="613">
          <cell r="Q613">
            <v>0.30600000000000022</v>
          </cell>
        </row>
        <row r="614">
          <cell r="Q614">
            <v>0.30650000000000022</v>
          </cell>
        </row>
        <row r="615">
          <cell r="Q615">
            <v>0.30700000000000022</v>
          </cell>
        </row>
        <row r="616">
          <cell r="Q616">
            <v>0.30750000000000022</v>
          </cell>
        </row>
        <row r="617">
          <cell r="Q617">
            <v>0.30800000000000022</v>
          </cell>
        </row>
        <row r="618">
          <cell r="Q618">
            <v>0.30850000000000022</v>
          </cell>
        </row>
        <row r="619">
          <cell r="Q619">
            <v>0.30900000000000022</v>
          </cell>
        </row>
        <row r="620">
          <cell r="Q620">
            <v>0.30950000000000022</v>
          </cell>
        </row>
        <row r="621">
          <cell r="Q621">
            <v>0.31000000000000022</v>
          </cell>
        </row>
        <row r="622">
          <cell r="Q622">
            <v>0.31050000000000022</v>
          </cell>
        </row>
        <row r="623">
          <cell r="Q623">
            <v>0.31100000000000022</v>
          </cell>
        </row>
        <row r="624">
          <cell r="Q624">
            <v>0.31150000000000022</v>
          </cell>
        </row>
        <row r="625">
          <cell r="Q625">
            <v>0.31200000000000022</v>
          </cell>
        </row>
        <row r="626">
          <cell r="Q626">
            <v>0.31250000000000022</v>
          </cell>
        </row>
        <row r="627">
          <cell r="Q627">
            <v>0.31300000000000022</v>
          </cell>
        </row>
        <row r="628">
          <cell r="Q628">
            <v>0.31350000000000022</v>
          </cell>
        </row>
        <row r="629">
          <cell r="Q629">
            <v>0.31400000000000022</v>
          </cell>
        </row>
        <row r="630">
          <cell r="Q630">
            <v>0.31450000000000022</v>
          </cell>
        </row>
        <row r="631">
          <cell r="Q631">
            <v>0.31500000000000022</v>
          </cell>
        </row>
        <row r="632">
          <cell r="Q632">
            <v>0.31550000000000022</v>
          </cell>
        </row>
        <row r="633">
          <cell r="Q633">
            <v>0.31600000000000023</v>
          </cell>
        </row>
        <row r="634">
          <cell r="Q634">
            <v>0.31650000000000023</v>
          </cell>
        </row>
        <row r="635">
          <cell r="Q635">
            <v>0.31700000000000023</v>
          </cell>
        </row>
        <row r="636">
          <cell r="Q636">
            <v>0.31750000000000023</v>
          </cell>
        </row>
        <row r="637">
          <cell r="Q637">
            <v>0.31800000000000023</v>
          </cell>
        </row>
        <row r="638">
          <cell r="Q638">
            <v>0.31850000000000023</v>
          </cell>
        </row>
        <row r="639">
          <cell r="Q639">
            <v>0.31900000000000023</v>
          </cell>
        </row>
        <row r="640">
          <cell r="Q640">
            <v>0.31950000000000023</v>
          </cell>
        </row>
        <row r="641">
          <cell r="Q641">
            <v>0.32000000000000023</v>
          </cell>
        </row>
        <row r="642">
          <cell r="Q642">
            <v>0.32050000000000023</v>
          </cell>
        </row>
        <row r="643">
          <cell r="Q643">
            <v>0.32100000000000023</v>
          </cell>
        </row>
        <row r="644">
          <cell r="Q644">
            <v>0.32150000000000023</v>
          </cell>
        </row>
        <row r="645">
          <cell r="Q645">
            <v>0.32200000000000023</v>
          </cell>
        </row>
        <row r="646">
          <cell r="Q646">
            <v>0.32250000000000023</v>
          </cell>
        </row>
        <row r="647">
          <cell r="Q647">
            <v>0.32300000000000023</v>
          </cell>
        </row>
        <row r="648">
          <cell r="Q648">
            <v>0.32350000000000023</v>
          </cell>
        </row>
        <row r="649">
          <cell r="Q649">
            <v>0.32400000000000023</v>
          </cell>
        </row>
        <row r="650">
          <cell r="Q650">
            <v>0.32450000000000023</v>
          </cell>
        </row>
        <row r="651">
          <cell r="Q651">
            <v>0.32500000000000023</v>
          </cell>
        </row>
        <row r="652">
          <cell r="Q652">
            <v>0.32550000000000023</v>
          </cell>
        </row>
        <row r="653">
          <cell r="Q653">
            <v>0.32600000000000023</v>
          </cell>
        </row>
        <row r="654">
          <cell r="Q654">
            <v>0.32650000000000023</v>
          </cell>
        </row>
        <row r="655">
          <cell r="Q655">
            <v>0.32700000000000023</v>
          </cell>
        </row>
        <row r="656">
          <cell r="Q656">
            <v>0.32750000000000024</v>
          </cell>
        </row>
        <row r="657">
          <cell r="Q657">
            <v>0.32800000000000024</v>
          </cell>
        </row>
        <row r="658">
          <cell r="Q658">
            <v>0.32850000000000024</v>
          </cell>
        </row>
        <row r="659">
          <cell r="Q659">
            <v>0.32900000000000024</v>
          </cell>
        </row>
        <row r="660">
          <cell r="Q660">
            <v>0.32950000000000024</v>
          </cell>
        </row>
        <row r="661">
          <cell r="Q661">
            <v>0.33000000000000024</v>
          </cell>
        </row>
        <row r="662">
          <cell r="Q662">
            <v>0.33050000000000024</v>
          </cell>
        </row>
        <row r="663">
          <cell r="Q663">
            <v>0.33100000000000024</v>
          </cell>
        </row>
        <row r="664">
          <cell r="Q664">
            <v>0.33150000000000024</v>
          </cell>
        </row>
        <row r="665">
          <cell r="Q665">
            <v>0.33200000000000024</v>
          </cell>
        </row>
        <row r="666">
          <cell r="Q666">
            <v>0.33250000000000024</v>
          </cell>
        </row>
        <row r="667">
          <cell r="Q667">
            <v>0.33300000000000024</v>
          </cell>
        </row>
        <row r="668">
          <cell r="Q668">
            <v>0.33350000000000024</v>
          </cell>
        </row>
        <row r="669">
          <cell r="Q669">
            <v>0.33400000000000024</v>
          </cell>
        </row>
        <row r="670">
          <cell r="Q670">
            <v>0.33450000000000024</v>
          </cell>
        </row>
        <row r="671">
          <cell r="Q671">
            <v>0.33500000000000024</v>
          </cell>
        </row>
        <row r="672">
          <cell r="Q672">
            <v>0.33550000000000024</v>
          </cell>
        </row>
        <row r="673">
          <cell r="Q673">
            <v>0.33600000000000024</v>
          </cell>
        </row>
        <row r="674">
          <cell r="Q674">
            <v>0.33650000000000024</v>
          </cell>
        </row>
        <row r="675">
          <cell r="Q675">
            <v>0.33700000000000024</v>
          </cell>
        </row>
        <row r="676">
          <cell r="Q676">
            <v>0.33750000000000024</v>
          </cell>
        </row>
        <row r="677">
          <cell r="Q677">
            <v>0.33800000000000024</v>
          </cell>
        </row>
        <row r="678">
          <cell r="Q678">
            <v>0.33850000000000025</v>
          </cell>
        </row>
        <row r="679">
          <cell r="Q679">
            <v>0.33900000000000025</v>
          </cell>
        </row>
        <row r="680">
          <cell r="Q680">
            <v>0.33950000000000025</v>
          </cell>
        </row>
        <row r="681">
          <cell r="Q681">
            <v>0.34000000000000025</v>
          </cell>
        </row>
        <row r="682">
          <cell r="Q682">
            <v>0.34050000000000025</v>
          </cell>
        </row>
        <row r="683">
          <cell r="Q683">
            <v>0.34100000000000025</v>
          </cell>
        </row>
        <row r="684">
          <cell r="Q684">
            <v>0.34150000000000025</v>
          </cell>
        </row>
        <row r="685">
          <cell r="Q685">
            <v>0.34200000000000025</v>
          </cell>
        </row>
        <row r="686">
          <cell r="Q686">
            <v>0.34250000000000025</v>
          </cell>
        </row>
        <row r="687">
          <cell r="Q687">
            <v>0.34300000000000025</v>
          </cell>
        </row>
        <row r="688">
          <cell r="Q688">
            <v>0.34350000000000025</v>
          </cell>
        </row>
        <row r="689">
          <cell r="Q689">
            <v>0.34400000000000025</v>
          </cell>
        </row>
        <row r="690">
          <cell r="Q690">
            <v>0.34450000000000025</v>
          </cell>
        </row>
        <row r="691">
          <cell r="Q691">
            <v>0.34500000000000025</v>
          </cell>
        </row>
        <row r="692">
          <cell r="Q692">
            <v>0.34550000000000025</v>
          </cell>
        </row>
        <row r="693">
          <cell r="Q693">
            <v>0.34600000000000025</v>
          </cell>
        </row>
        <row r="694">
          <cell r="Q694">
            <v>0.34650000000000025</v>
          </cell>
        </row>
        <row r="695">
          <cell r="Q695">
            <v>0.34700000000000025</v>
          </cell>
        </row>
        <row r="696">
          <cell r="Q696">
            <v>0.34750000000000025</v>
          </cell>
        </row>
        <row r="697">
          <cell r="Q697">
            <v>0.34800000000000025</v>
          </cell>
        </row>
        <row r="698">
          <cell r="Q698">
            <v>0.34850000000000025</v>
          </cell>
        </row>
        <row r="699">
          <cell r="Q699">
            <v>0.34900000000000025</v>
          </cell>
        </row>
        <row r="700">
          <cell r="Q700">
            <v>0.34950000000000025</v>
          </cell>
        </row>
        <row r="701">
          <cell r="Q701">
            <v>0.35000000000000026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-up"/>
      <sheetName val="Rev"/>
      <sheetName val="Pers"/>
      <sheetName val="PNL"/>
      <sheetName val="CF"/>
      <sheetName val="BS"/>
      <sheetName val="BW"/>
      <sheetName val="Tbls"/>
      <sheetName val="Grphs"/>
      <sheetName val="Break-Even"/>
      <sheetName val="Investor Tables"/>
      <sheetName val="PPT Charts"/>
      <sheetName val="YR 2 Tbls"/>
      <sheetName val="Lists"/>
    </sheetNames>
    <sheetDataSet>
      <sheetData sheetId="0"/>
      <sheetData sheetId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1">
          <cell r="A1" t="str">
            <v>YES</v>
          </cell>
        </row>
        <row r="2">
          <cell r="A2" t="str">
            <v>NO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0"/>
  <sheetViews>
    <sheetView tabSelected="1" workbookViewId="0">
      <selection activeCell="K15" sqref="K15"/>
    </sheetView>
  </sheetViews>
  <sheetFormatPr defaultColWidth="10.77734375" defaultRowHeight="13.2" x14ac:dyDescent="0.25"/>
  <cols>
    <col min="1" max="1" width="13.77734375" style="4" bestFit="1" customWidth="1"/>
    <col min="2" max="2" width="13.77734375" style="4" customWidth="1"/>
    <col min="3" max="3" width="9.77734375" style="4" customWidth="1"/>
    <col min="4" max="4" width="7.6640625" style="4" bestFit="1" customWidth="1"/>
    <col min="5" max="5" width="7.6640625" style="4" customWidth="1"/>
    <col min="6" max="11" width="7.77734375" style="4" bestFit="1" customWidth="1"/>
    <col min="12" max="12" width="7.6640625" style="4" bestFit="1" customWidth="1"/>
    <col min="13" max="14" width="7.77734375" style="4" bestFit="1" customWidth="1"/>
    <col min="15" max="15" width="8.6640625" style="4" bestFit="1" customWidth="1"/>
    <col min="16" max="16" width="8.44140625" style="4" bestFit="1" customWidth="1"/>
    <col min="17" max="17" width="7.77734375" style="4" bestFit="1" customWidth="1"/>
    <col min="18" max="19" width="10.77734375" style="4"/>
    <col min="20" max="20" width="13.33203125" style="4" customWidth="1"/>
    <col min="21" max="21" width="16.44140625" style="4" customWidth="1"/>
    <col min="22" max="22" width="13.109375" style="4" bestFit="1" customWidth="1"/>
    <col min="23" max="16384" width="10.77734375" style="4"/>
  </cols>
  <sheetData>
    <row r="1" spans="1:21" ht="15.6" x14ac:dyDescent="0.3">
      <c r="A1" s="1"/>
      <c r="B1" s="2"/>
      <c r="C1" s="2"/>
      <c r="D1" s="66" t="s">
        <v>50</v>
      </c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8"/>
      <c r="Q1" s="3"/>
    </row>
    <row r="2" spans="1:21" x14ac:dyDescent="0.25">
      <c r="A2" s="5"/>
      <c r="B2" s="6" t="s">
        <v>0</v>
      </c>
      <c r="C2" s="6" t="s">
        <v>1</v>
      </c>
      <c r="D2" s="7" t="s">
        <v>2</v>
      </c>
      <c r="E2" s="8" t="s">
        <v>3</v>
      </c>
      <c r="F2" s="8" t="s">
        <v>4</v>
      </c>
      <c r="G2" s="8" t="s">
        <v>5</v>
      </c>
      <c r="H2" s="8" t="s">
        <v>6</v>
      </c>
      <c r="I2" s="8" t="s">
        <v>7</v>
      </c>
      <c r="J2" s="8" t="s">
        <v>8</v>
      </c>
      <c r="K2" s="8" t="s">
        <v>9</v>
      </c>
      <c r="L2" s="8" t="s">
        <v>10</v>
      </c>
      <c r="M2" s="8" t="s">
        <v>11</v>
      </c>
      <c r="N2" s="8" t="s">
        <v>12</v>
      </c>
      <c r="O2" s="8" t="s">
        <v>13</v>
      </c>
      <c r="P2" s="9" t="s">
        <v>14</v>
      </c>
      <c r="Q2" s="10" t="s">
        <v>15</v>
      </c>
      <c r="T2" s="11"/>
      <c r="U2" s="12" t="s">
        <v>16</v>
      </c>
    </row>
    <row r="3" spans="1:21" x14ac:dyDescent="0.25">
      <c r="A3" s="13" t="s">
        <v>17</v>
      </c>
      <c r="B3" s="14">
        <v>0.3</v>
      </c>
      <c r="C3" s="14">
        <v>0.7</v>
      </c>
      <c r="D3" s="15">
        <v>0</v>
      </c>
      <c r="E3" s="16">
        <f>X38</f>
        <v>27</v>
      </c>
      <c r="F3" s="16">
        <f>X39</f>
        <v>27</v>
      </c>
      <c r="G3" s="16">
        <f>X40</f>
        <v>27</v>
      </c>
      <c r="H3" s="16">
        <f>X41</f>
        <v>27</v>
      </c>
      <c r="I3" s="16">
        <f>X42</f>
        <v>36</v>
      </c>
      <c r="J3" s="16">
        <f>X43</f>
        <v>36</v>
      </c>
      <c r="K3" s="16">
        <f>X44</f>
        <v>36</v>
      </c>
      <c r="L3" s="16">
        <f>X45</f>
        <v>36</v>
      </c>
      <c r="M3" s="16">
        <f>X46</f>
        <v>36</v>
      </c>
      <c r="N3" s="16">
        <f>X47</f>
        <v>27</v>
      </c>
      <c r="O3" s="16">
        <f>X48</f>
        <v>27</v>
      </c>
      <c r="P3" s="16">
        <f>X49</f>
        <v>27</v>
      </c>
      <c r="Q3" s="17">
        <f>SUM(E3:P3)</f>
        <v>369</v>
      </c>
      <c r="R3" s="18" t="s">
        <v>18</v>
      </c>
      <c r="T3" s="19"/>
      <c r="U3" s="12" t="s">
        <v>19</v>
      </c>
    </row>
    <row r="4" spans="1:21" x14ac:dyDescent="0.25">
      <c r="A4" s="69" t="s">
        <v>20</v>
      </c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1"/>
      <c r="Q4" s="20"/>
    </row>
    <row r="5" spans="1:21" x14ac:dyDescent="0.25">
      <c r="A5" s="21" t="s">
        <v>21</v>
      </c>
      <c r="B5" s="65">
        <v>3</v>
      </c>
      <c r="C5" s="65">
        <v>6</v>
      </c>
      <c r="D5" s="22">
        <v>0</v>
      </c>
      <c r="E5" s="23">
        <f t="shared" ref="E5:P10" si="0">($R5*E$11*230)</f>
        <v>346.05659121171777</v>
      </c>
      <c r="F5" s="23">
        <f t="shared" si="0"/>
        <v>346.05659121171777</v>
      </c>
      <c r="G5" s="23">
        <f t="shared" si="0"/>
        <v>346.05659121171777</v>
      </c>
      <c r="H5" s="23">
        <f t="shared" si="0"/>
        <v>346.05659121171777</v>
      </c>
      <c r="I5" s="23">
        <f t="shared" si="0"/>
        <v>461.40878828229035</v>
      </c>
      <c r="J5" s="23">
        <f t="shared" si="0"/>
        <v>461.40878828229035</v>
      </c>
      <c r="K5" s="23">
        <f t="shared" si="0"/>
        <v>461.40878828229035</v>
      </c>
      <c r="L5" s="23">
        <f t="shared" si="0"/>
        <v>461.40878828229035</v>
      </c>
      <c r="M5" s="23">
        <f t="shared" si="0"/>
        <v>461.40878828229035</v>
      </c>
      <c r="N5" s="23">
        <f t="shared" si="0"/>
        <v>346.05659121171777</v>
      </c>
      <c r="O5" s="23">
        <f t="shared" si="0"/>
        <v>346.05659121171777</v>
      </c>
      <c r="P5" s="23">
        <f t="shared" si="0"/>
        <v>346.05659121171777</v>
      </c>
      <c r="Q5" s="24">
        <f t="shared" ref="Q5:Q11" si="1">SUM(E5:P5)</f>
        <v>4729.4400798934766</v>
      </c>
      <c r="R5" s="25">
        <v>0.12383488681757658</v>
      </c>
      <c r="S5"/>
      <c r="T5"/>
    </row>
    <row r="6" spans="1:21" x14ac:dyDescent="0.25">
      <c r="A6" s="21" t="s">
        <v>22</v>
      </c>
      <c r="B6" s="65">
        <v>3</v>
      </c>
      <c r="C6" s="65">
        <v>6</v>
      </c>
      <c r="D6" s="22">
        <v>0</v>
      </c>
      <c r="E6" s="23">
        <f>($R6*$E$11*230)</f>
        <v>342.33555259653792</v>
      </c>
      <c r="F6" s="23">
        <f t="shared" si="0"/>
        <v>342.33555259653792</v>
      </c>
      <c r="G6" s="23">
        <f t="shared" si="0"/>
        <v>342.33555259653792</v>
      </c>
      <c r="H6" s="23">
        <f t="shared" si="0"/>
        <v>342.33555259653792</v>
      </c>
      <c r="I6" s="23">
        <f t="shared" si="0"/>
        <v>456.44740346205054</v>
      </c>
      <c r="J6" s="23">
        <f t="shared" si="0"/>
        <v>456.44740346205054</v>
      </c>
      <c r="K6" s="23">
        <f t="shared" si="0"/>
        <v>456.44740346205054</v>
      </c>
      <c r="L6" s="23">
        <f t="shared" si="0"/>
        <v>456.44740346205054</v>
      </c>
      <c r="M6" s="23">
        <f t="shared" si="0"/>
        <v>456.44740346205054</v>
      </c>
      <c r="N6" s="23">
        <f t="shared" si="0"/>
        <v>342.33555259653792</v>
      </c>
      <c r="O6" s="23">
        <f t="shared" si="0"/>
        <v>342.33555259653792</v>
      </c>
      <c r="P6" s="23">
        <f t="shared" si="0"/>
        <v>342.33555259653792</v>
      </c>
      <c r="Q6" s="24">
        <f t="shared" si="1"/>
        <v>4678.5858854860189</v>
      </c>
      <c r="R6" s="25">
        <v>0.12250332889480692</v>
      </c>
      <c r="S6"/>
      <c r="T6"/>
    </row>
    <row r="7" spans="1:21" x14ac:dyDescent="0.25">
      <c r="A7" s="21" t="s">
        <v>23</v>
      </c>
      <c r="B7" s="65">
        <v>3</v>
      </c>
      <c r="C7" s="65">
        <v>6</v>
      </c>
      <c r="D7" s="22">
        <v>0</v>
      </c>
      <c r="E7" s="23">
        <f>($R7*$E$11*230)</f>
        <v>472.57190412782961</v>
      </c>
      <c r="F7" s="23">
        <f t="shared" si="0"/>
        <v>472.57190412782961</v>
      </c>
      <c r="G7" s="23">
        <f t="shared" si="0"/>
        <v>472.57190412782961</v>
      </c>
      <c r="H7" s="23">
        <f t="shared" si="0"/>
        <v>472.57190412782961</v>
      </c>
      <c r="I7" s="23">
        <f t="shared" si="0"/>
        <v>630.09587217043941</v>
      </c>
      <c r="J7" s="23">
        <f t="shared" si="0"/>
        <v>630.09587217043941</v>
      </c>
      <c r="K7" s="23">
        <f t="shared" si="0"/>
        <v>630.09587217043941</v>
      </c>
      <c r="L7" s="23">
        <f t="shared" si="0"/>
        <v>630.09587217043941</v>
      </c>
      <c r="M7" s="23">
        <f t="shared" si="0"/>
        <v>630.09587217043941</v>
      </c>
      <c r="N7" s="23">
        <f t="shared" si="0"/>
        <v>472.57190412782961</v>
      </c>
      <c r="O7" s="23">
        <f t="shared" si="0"/>
        <v>472.57190412782961</v>
      </c>
      <c r="P7" s="23">
        <f t="shared" si="0"/>
        <v>472.57190412782961</v>
      </c>
      <c r="Q7" s="24">
        <f t="shared" si="1"/>
        <v>6458.4826897470039</v>
      </c>
      <c r="R7" s="25">
        <v>0.16910785619174434</v>
      </c>
      <c r="S7"/>
      <c r="T7"/>
    </row>
    <row r="8" spans="1:21" x14ac:dyDescent="0.25">
      <c r="A8" s="21" t="s">
        <v>24</v>
      </c>
      <c r="B8" s="65">
        <v>3</v>
      </c>
      <c r="C8" s="65">
        <v>6</v>
      </c>
      <c r="D8" s="22">
        <v>0</v>
      </c>
      <c r="E8" s="23">
        <f>($R8*E$11*230)</f>
        <v>658.62383488681758</v>
      </c>
      <c r="F8" s="23">
        <f t="shared" si="0"/>
        <v>658.62383488681758</v>
      </c>
      <c r="G8" s="23">
        <f t="shared" si="0"/>
        <v>658.62383488681758</v>
      </c>
      <c r="H8" s="23">
        <f t="shared" si="0"/>
        <v>658.62383488681758</v>
      </c>
      <c r="I8" s="23">
        <f t="shared" si="0"/>
        <v>878.1651131824234</v>
      </c>
      <c r="J8" s="23">
        <f t="shared" si="0"/>
        <v>878.1651131824234</v>
      </c>
      <c r="K8" s="23">
        <f t="shared" si="0"/>
        <v>878.1651131824234</v>
      </c>
      <c r="L8" s="23">
        <f t="shared" si="0"/>
        <v>878.1651131824234</v>
      </c>
      <c r="M8" s="23">
        <f t="shared" si="0"/>
        <v>878.1651131824234</v>
      </c>
      <c r="N8" s="23">
        <f t="shared" si="0"/>
        <v>658.62383488681758</v>
      </c>
      <c r="O8" s="23">
        <f t="shared" si="0"/>
        <v>658.62383488681758</v>
      </c>
      <c r="P8" s="23">
        <f t="shared" si="0"/>
        <v>658.62383488681758</v>
      </c>
      <c r="Q8" s="24">
        <f t="shared" si="1"/>
        <v>9001.1924101198401</v>
      </c>
      <c r="R8" s="25">
        <v>0.23568575233022637</v>
      </c>
      <c r="S8"/>
      <c r="T8"/>
    </row>
    <row r="9" spans="1:21" x14ac:dyDescent="0.25">
      <c r="A9" s="21" t="s">
        <v>25</v>
      </c>
      <c r="B9" s="65">
        <v>2.5</v>
      </c>
      <c r="C9" s="65">
        <v>5</v>
      </c>
      <c r="D9" s="22">
        <v>0</v>
      </c>
      <c r="E9" s="23">
        <f>($R9*E$11*230)</f>
        <v>546.9926764314248</v>
      </c>
      <c r="F9" s="23">
        <f t="shared" si="0"/>
        <v>546.9926764314248</v>
      </c>
      <c r="G9" s="23">
        <f t="shared" si="0"/>
        <v>546.9926764314248</v>
      </c>
      <c r="H9" s="23">
        <f t="shared" si="0"/>
        <v>546.9926764314248</v>
      </c>
      <c r="I9" s="23">
        <f t="shared" si="0"/>
        <v>729.32356857523303</v>
      </c>
      <c r="J9" s="23">
        <f t="shared" si="0"/>
        <v>729.32356857523303</v>
      </c>
      <c r="K9" s="23">
        <f t="shared" si="0"/>
        <v>729.32356857523303</v>
      </c>
      <c r="L9" s="23">
        <f t="shared" si="0"/>
        <v>729.32356857523303</v>
      </c>
      <c r="M9" s="23">
        <f t="shared" si="0"/>
        <v>729.32356857523303</v>
      </c>
      <c r="N9" s="23">
        <f t="shared" si="0"/>
        <v>546.9926764314248</v>
      </c>
      <c r="O9" s="23">
        <f t="shared" si="0"/>
        <v>546.9926764314248</v>
      </c>
      <c r="P9" s="23">
        <f t="shared" si="0"/>
        <v>546.9926764314248</v>
      </c>
      <c r="Q9" s="24">
        <f t="shared" si="1"/>
        <v>7475.5665778961402</v>
      </c>
      <c r="R9" s="25">
        <v>0.19573901464713717</v>
      </c>
      <c r="S9"/>
      <c r="T9"/>
    </row>
    <row r="10" spans="1:21" x14ac:dyDescent="0.25">
      <c r="A10" s="21" t="s">
        <v>26</v>
      </c>
      <c r="B10" s="65">
        <v>4</v>
      </c>
      <c r="C10" s="65">
        <v>7</v>
      </c>
      <c r="D10" s="22">
        <v>0</v>
      </c>
      <c r="E10" s="23">
        <f>($R10*E$11*230)</f>
        <v>427.91944074567249</v>
      </c>
      <c r="F10" s="23">
        <f t="shared" si="0"/>
        <v>427.91944074567249</v>
      </c>
      <c r="G10" s="23">
        <f t="shared" si="0"/>
        <v>427.91944074567249</v>
      </c>
      <c r="H10" s="23">
        <f t="shared" si="0"/>
        <v>427.91944074567249</v>
      </c>
      <c r="I10" s="23">
        <f t="shared" si="0"/>
        <v>570.55925432756328</v>
      </c>
      <c r="J10" s="23">
        <f t="shared" si="0"/>
        <v>570.55925432756328</v>
      </c>
      <c r="K10" s="23">
        <f t="shared" si="0"/>
        <v>570.55925432756328</v>
      </c>
      <c r="L10" s="23">
        <f t="shared" si="0"/>
        <v>570.55925432756328</v>
      </c>
      <c r="M10" s="23">
        <f t="shared" si="0"/>
        <v>570.55925432756328</v>
      </c>
      <c r="N10" s="23">
        <f t="shared" si="0"/>
        <v>427.91944074567249</v>
      </c>
      <c r="O10" s="23">
        <f t="shared" si="0"/>
        <v>427.91944074567249</v>
      </c>
      <c r="P10" s="23">
        <f t="shared" si="0"/>
        <v>427.91944074567249</v>
      </c>
      <c r="Q10" s="24">
        <f t="shared" si="1"/>
        <v>5848.2323568575239</v>
      </c>
      <c r="R10" s="25">
        <v>0.15312916111850866</v>
      </c>
      <c r="S10"/>
      <c r="T10"/>
    </row>
    <row r="11" spans="1:21" x14ac:dyDescent="0.25">
      <c r="A11" s="26" t="s">
        <v>27</v>
      </c>
      <c r="B11" s="27"/>
      <c r="C11" s="27" t="s">
        <v>28</v>
      </c>
      <c r="D11" s="28">
        <v>0</v>
      </c>
      <c r="E11" s="29">
        <f>E3*$B$32</f>
        <v>12.15</v>
      </c>
      <c r="F11" s="29">
        <f t="shared" ref="F11:K11" si="2">F3*$B$32</f>
        <v>12.15</v>
      </c>
      <c r="G11" s="29">
        <f t="shared" si="2"/>
        <v>12.15</v>
      </c>
      <c r="H11" s="29">
        <f t="shared" si="2"/>
        <v>12.15</v>
      </c>
      <c r="I11" s="29">
        <f t="shared" si="2"/>
        <v>16.2</v>
      </c>
      <c r="J11" s="29">
        <f t="shared" si="2"/>
        <v>16.2</v>
      </c>
      <c r="K11" s="29">
        <f t="shared" si="2"/>
        <v>16.2</v>
      </c>
      <c r="L11" s="29">
        <f>L3*$B$32</f>
        <v>16.2</v>
      </c>
      <c r="M11" s="29">
        <f>M3*$B$32</f>
        <v>16.2</v>
      </c>
      <c r="N11" s="29">
        <f>N3*$B$32</f>
        <v>12.15</v>
      </c>
      <c r="O11" s="29">
        <f>O3*$B$32</f>
        <v>12.15</v>
      </c>
      <c r="P11" s="29">
        <f>P3*$B$32</f>
        <v>12.15</v>
      </c>
      <c r="Q11" s="17">
        <f t="shared" si="1"/>
        <v>166.05</v>
      </c>
      <c r="R11" s="30"/>
      <c r="S11"/>
      <c r="T11" s="31"/>
    </row>
    <row r="12" spans="1:21" x14ac:dyDescent="0.25">
      <c r="A12" s="72" t="s">
        <v>29</v>
      </c>
      <c r="B12" s="73"/>
      <c r="C12" s="73"/>
      <c r="D12" s="73"/>
      <c r="E12" s="73"/>
      <c r="F12" s="73"/>
      <c r="G12" s="73"/>
      <c r="H12" s="73"/>
      <c r="I12" s="73"/>
      <c r="J12" s="73"/>
      <c r="K12" s="73"/>
      <c r="L12" s="73"/>
      <c r="M12" s="73"/>
      <c r="N12" s="73"/>
      <c r="O12" s="73"/>
      <c r="P12" s="74"/>
      <c r="Q12" s="20"/>
      <c r="R12" s="30"/>
      <c r="S12"/>
      <c r="T12" t="s">
        <v>30</v>
      </c>
    </row>
    <row r="13" spans="1:21" x14ac:dyDescent="0.25">
      <c r="A13" s="21" t="s">
        <v>21</v>
      </c>
      <c r="B13" s="65">
        <v>55.26</v>
      </c>
      <c r="C13" s="65">
        <v>80</v>
      </c>
      <c r="D13" s="32">
        <v>9.2899999999999991</v>
      </c>
      <c r="E13" s="33">
        <f>($R13*E$19*6)</f>
        <v>2.808575233022637</v>
      </c>
      <c r="F13" s="33">
        <f>($R13*F$19*6)</f>
        <v>2.808575233022637</v>
      </c>
      <c r="G13" s="33">
        <f>($R13*G$19*6)</f>
        <v>2.808575233022637</v>
      </c>
      <c r="H13" s="33">
        <f>($R13*$H$19*6)</f>
        <v>2.808575233022637</v>
      </c>
      <c r="I13" s="33">
        <f>($R13*$H$19*6)</f>
        <v>2.808575233022637</v>
      </c>
      <c r="J13" s="33">
        <f t="shared" ref="J13:P13" si="3">$R$13*J19*6</f>
        <v>3.7447669773635166</v>
      </c>
      <c r="K13" s="33">
        <f t="shared" si="3"/>
        <v>3.7447669773635166</v>
      </c>
      <c r="L13" s="33">
        <f t="shared" si="3"/>
        <v>3.7447669773635166</v>
      </c>
      <c r="M13" s="33">
        <f t="shared" si="3"/>
        <v>3.7447669773635166</v>
      </c>
      <c r="N13" s="33">
        <f t="shared" si="3"/>
        <v>2.808575233022637</v>
      </c>
      <c r="O13" s="33">
        <f t="shared" si="3"/>
        <v>2.808575233022637</v>
      </c>
      <c r="P13" s="33">
        <f t="shared" si="3"/>
        <v>2.808575233022637</v>
      </c>
      <c r="Q13" s="34">
        <f t="shared" ref="Q13:Q19" si="4">SUM(E13:P13)</f>
        <v>37.44766977363517</v>
      </c>
      <c r="R13" s="35">
        <v>0.12383488681757658</v>
      </c>
      <c r="S13"/>
      <c r="T13" t="s">
        <v>31</v>
      </c>
      <c r="U13" s="36">
        <v>0.78</v>
      </c>
    </row>
    <row r="14" spans="1:21" x14ac:dyDescent="0.25">
      <c r="A14" s="21" t="s">
        <v>22</v>
      </c>
      <c r="B14" s="65">
        <v>55.26</v>
      </c>
      <c r="C14" s="65">
        <v>80</v>
      </c>
      <c r="D14" s="32">
        <v>9.58</v>
      </c>
      <c r="E14" s="33">
        <f>($R14*E$19*6)</f>
        <v>2.7783754993342211</v>
      </c>
      <c r="F14" s="33">
        <f t="shared" ref="F14:G18" si="5">($R14*F$19*6)</f>
        <v>2.7783754993342211</v>
      </c>
      <c r="G14" s="33">
        <f t="shared" si="5"/>
        <v>2.7783754993342211</v>
      </c>
      <c r="H14" s="33">
        <f>($R14*$H$19*6)</f>
        <v>2.7783754993342211</v>
      </c>
      <c r="I14" s="33">
        <f t="shared" ref="I14:P14" si="6">$R$14*I$19*6</f>
        <v>3.7045006657789616</v>
      </c>
      <c r="J14" s="33">
        <f t="shared" si="6"/>
        <v>3.7045006657789616</v>
      </c>
      <c r="K14" s="33">
        <f t="shared" si="6"/>
        <v>3.7045006657789616</v>
      </c>
      <c r="L14" s="33">
        <f t="shared" si="6"/>
        <v>3.7045006657789616</v>
      </c>
      <c r="M14" s="33">
        <f t="shared" si="6"/>
        <v>3.7045006657789616</v>
      </c>
      <c r="N14" s="33">
        <f t="shared" si="6"/>
        <v>2.7783754993342211</v>
      </c>
      <c r="O14" s="33">
        <f t="shared" si="6"/>
        <v>2.7783754993342211</v>
      </c>
      <c r="P14" s="33">
        <f t="shared" si="6"/>
        <v>2.7783754993342211</v>
      </c>
      <c r="Q14" s="34">
        <f t="shared" si="4"/>
        <v>37.971131824234362</v>
      </c>
      <c r="R14" s="35">
        <v>0.12250332889480692</v>
      </c>
      <c r="S14"/>
      <c r="T14" t="s">
        <v>32</v>
      </c>
      <c r="U14" s="37">
        <v>0.18</v>
      </c>
    </row>
    <row r="15" spans="1:21" x14ac:dyDescent="0.25">
      <c r="A15" s="21" t="s">
        <v>23</v>
      </c>
      <c r="B15" s="65">
        <v>55.26</v>
      </c>
      <c r="C15" s="65">
        <v>80</v>
      </c>
      <c r="D15" s="32">
        <v>7.62</v>
      </c>
      <c r="E15" s="33">
        <f>($R15*E$19*6)</f>
        <v>3.835366178428762</v>
      </c>
      <c r="F15" s="33">
        <f t="shared" si="5"/>
        <v>3.835366178428762</v>
      </c>
      <c r="G15" s="33">
        <f t="shared" si="5"/>
        <v>3.835366178428762</v>
      </c>
      <c r="H15" s="33">
        <f>($R15*$H$19*6)</f>
        <v>3.835366178428762</v>
      </c>
      <c r="I15" s="33">
        <f t="shared" ref="I15:P15" si="7">$R$15*I$19*6</f>
        <v>5.1138215712383497</v>
      </c>
      <c r="J15" s="33">
        <f t="shared" si="7"/>
        <v>5.1138215712383497</v>
      </c>
      <c r="K15" s="33">
        <f t="shared" si="7"/>
        <v>5.1138215712383497</v>
      </c>
      <c r="L15" s="33">
        <f t="shared" si="7"/>
        <v>5.1138215712383497</v>
      </c>
      <c r="M15" s="33">
        <f t="shared" si="7"/>
        <v>5.1138215712383497</v>
      </c>
      <c r="N15" s="33">
        <f t="shared" si="7"/>
        <v>3.835366178428762</v>
      </c>
      <c r="O15" s="33">
        <f t="shared" si="7"/>
        <v>3.835366178428762</v>
      </c>
      <c r="P15" s="33">
        <f t="shared" si="7"/>
        <v>3.835366178428762</v>
      </c>
      <c r="Q15" s="34">
        <f t="shared" si="4"/>
        <v>52.416671105193089</v>
      </c>
      <c r="R15" s="35">
        <v>0.16910785619174434</v>
      </c>
      <c r="S15"/>
      <c r="T15"/>
      <c r="U15" s="38">
        <f>U13+U14</f>
        <v>0.96</v>
      </c>
    </row>
    <row r="16" spans="1:21" x14ac:dyDescent="0.25">
      <c r="A16" s="21" t="s">
        <v>24</v>
      </c>
      <c r="B16" s="65">
        <v>55.26</v>
      </c>
      <c r="C16" s="65">
        <v>80</v>
      </c>
      <c r="D16" s="32">
        <v>6.83</v>
      </c>
      <c r="E16" s="33">
        <f>($R16*E$19*6)</f>
        <v>5.3453528628495341</v>
      </c>
      <c r="F16" s="33">
        <f t="shared" si="5"/>
        <v>5.3453528628495341</v>
      </c>
      <c r="G16" s="33">
        <f t="shared" si="5"/>
        <v>5.3453528628495341</v>
      </c>
      <c r="H16" s="33">
        <f>($R16*$H$19*6)</f>
        <v>5.3453528628495341</v>
      </c>
      <c r="I16" s="33">
        <f t="shared" ref="I16:P16" si="8">$R$16*I19*6</f>
        <v>7.1271371504660461</v>
      </c>
      <c r="J16" s="33">
        <f t="shared" si="8"/>
        <v>7.1271371504660461</v>
      </c>
      <c r="K16" s="33">
        <f t="shared" si="8"/>
        <v>7.1271371504660461</v>
      </c>
      <c r="L16" s="33">
        <f t="shared" si="8"/>
        <v>7.1271371504660461</v>
      </c>
      <c r="M16" s="33">
        <f t="shared" si="8"/>
        <v>7.1271371504660461</v>
      </c>
      <c r="N16" s="33">
        <f t="shared" si="8"/>
        <v>5.3453528628495341</v>
      </c>
      <c r="O16" s="33">
        <f t="shared" si="8"/>
        <v>5.3453528628495341</v>
      </c>
      <c r="P16" s="33">
        <f t="shared" si="8"/>
        <v>5.3453528628495341</v>
      </c>
      <c r="Q16" s="34">
        <f t="shared" si="4"/>
        <v>73.053155792276982</v>
      </c>
      <c r="R16" s="35">
        <v>0.23568575233022637</v>
      </c>
      <c r="S16"/>
      <c r="T16"/>
    </row>
    <row r="17" spans="1:21" x14ac:dyDescent="0.25">
      <c r="A17" s="21" t="s">
        <v>25</v>
      </c>
      <c r="B17" s="65">
        <v>55.26</v>
      </c>
      <c r="C17" s="65">
        <v>80</v>
      </c>
      <c r="D17" s="32">
        <f>5.93</f>
        <v>5.93</v>
      </c>
      <c r="E17" s="33">
        <f>($R17*E$19*6)</f>
        <v>4.4393608521970709</v>
      </c>
      <c r="F17" s="33">
        <f t="shared" si="5"/>
        <v>4.4393608521970709</v>
      </c>
      <c r="G17" s="33">
        <f t="shared" si="5"/>
        <v>4.4393608521970709</v>
      </c>
      <c r="H17" s="33">
        <f>($R17*$H$19*6)</f>
        <v>4.4393608521970709</v>
      </c>
      <c r="I17" s="33">
        <f t="shared" ref="I17:P17" si="9">$R$17*I19*6</f>
        <v>5.9191478029294293</v>
      </c>
      <c r="J17" s="33">
        <f t="shared" si="9"/>
        <v>5.9191478029294293</v>
      </c>
      <c r="K17" s="33">
        <f t="shared" si="9"/>
        <v>5.9191478029294293</v>
      </c>
      <c r="L17" s="33">
        <f t="shared" si="9"/>
        <v>5.9191478029294293</v>
      </c>
      <c r="M17" s="33">
        <f t="shared" si="9"/>
        <v>5.9191478029294293</v>
      </c>
      <c r="N17" s="33">
        <f t="shared" si="9"/>
        <v>4.4393608521970709</v>
      </c>
      <c r="O17" s="33">
        <f t="shared" si="9"/>
        <v>4.4393608521970709</v>
      </c>
      <c r="P17" s="33">
        <f t="shared" si="9"/>
        <v>4.4393608521970709</v>
      </c>
      <c r="Q17" s="34">
        <f t="shared" si="4"/>
        <v>60.671264980026642</v>
      </c>
      <c r="R17" s="35">
        <v>0.19573901464713717</v>
      </c>
      <c r="S17"/>
      <c r="T17"/>
    </row>
    <row r="18" spans="1:21" x14ac:dyDescent="0.25">
      <c r="A18" s="21" t="s">
        <v>26</v>
      </c>
      <c r="B18" s="65">
        <v>55.26</v>
      </c>
      <c r="C18" s="65">
        <v>80</v>
      </c>
      <c r="D18" s="32">
        <v>11.39</v>
      </c>
      <c r="E18" s="33">
        <f>($R18*E$19*6)</f>
        <v>3.4729693741677767</v>
      </c>
      <c r="F18" s="33">
        <f t="shared" si="5"/>
        <v>3.4729693741677767</v>
      </c>
      <c r="G18" s="33">
        <f t="shared" si="5"/>
        <v>3.4729693741677767</v>
      </c>
      <c r="H18" s="33">
        <f>($R18*$H$19*6)</f>
        <v>3.4729693741677767</v>
      </c>
      <c r="I18" s="33">
        <f>$R$18*I19*6</f>
        <v>4.6306258322237035</v>
      </c>
      <c r="J18" s="33">
        <f t="shared" ref="J18:P18" si="10">$R$18*J19*6</f>
        <v>4.6306258322237035</v>
      </c>
      <c r="K18" s="33">
        <f t="shared" si="10"/>
        <v>4.6306258322237035</v>
      </c>
      <c r="L18" s="33">
        <f t="shared" si="10"/>
        <v>4.6306258322237035</v>
      </c>
      <c r="M18" s="33">
        <f t="shared" si="10"/>
        <v>4.6306258322237035</v>
      </c>
      <c r="N18" s="33">
        <f t="shared" si="10"/>
        <v>3.4729693741677767</v>
      </c>
      <c r="O18" s="33">
        <f t="shared" si="10"/>
        <v>3.4729693741677767</v>
      </c>
      <c r="P18" s="33">
        <f t="shared" si="10"/>
        <v>3.4729693741677767</v>
      </c>
      <c r="Q18" s="34">
        <f t="shared" si="4"/>
        <v>47.463914780292953</v>
      </c>
      <c r="R18" s="35">
        <v>0.15312916111850866</v>
      </c>
      <c r="S18"/>
      <c r="T18"/>
    </row>
    <row r="19" spans="1:21" x14ac:dyDescent="0.25">
      <c r="A19" s="26" t="s">
        <v>27</v>
      </c>
      <c r="B19" s="27"/>
      <c r="C19" s="27" t="s">
        <v>28</v>
      </c>
      <c r="D19" s="39">
        <v>0</v>
      </c>
      <c r="E19" s="40">
        <f t="shared" ref="E19:P19" si="11">E3*$B$33</f>
        <v>3.7800000000000002</v>
      </c>
      <c r="F19" s="40">
        <f t="shared" si="11"/>
        <v>3.7800000000000002</v>
      </c>
      <c r="G19" s="40">
        <f t="shared" si="11"/>
        <v>3.7800000000000002</v>
      </c>
      <c r="H19" s="40">
        <f t="shared" si="11"/>
        <v>3.7800000000000002</v>
      </c>
      <c r="I19" s="40">
        <f t="shared" si="11"/>
        <v>5.0400000000000009</v>
      </c>
      <c r="J19" s="40">
        <f t="shared" si="11"/>
        <v>5.0400000000000009</v>
      </c>
      <c r="K19" s="40">
        <f t="shared" si="11"/>
        <v>5.0400000000000009</v>
      </c>
      <c r="L19" s="40">
        <f t="shared" si="11"/>
        <v>5.0400000000000009</v>
      </c>
      <c r="M19" s="40">
        <f t="shared" si="11"/>
        <v>5.0400000000000009</v>
      </c>
      <c r="N19" s="40">
        <f t="shared" si="11"/>
        <v>3.7800000000000002</v>
      </c>
      <c r="O19" s="40">
        <f t="shared" si="11"/>
        <v>3.7800000000000002</v>
      </c>
      <c r="P19" s="40">
        <f t="shared" si="11"/>
        <v>3.7800000000000002</v>
      </c>
      <c r="Q19" s="41">
        <f t="shared" si="4"/>
        <v>51.660000000000004</v>
      </c>
      <c r="R19" s="30"/>
    </row>
    <row r="20" spans="1:21" x14ac:dyDescent="0.25">
      <c r="A20" s="72" t="s">
        <v>33</v>
      </c>
      <c r="B20" s="73"/>
      <c r="C20" s="73"/>
      <c r="D20" s="73"/>
      <c r="E20" s="73"/>
      <c r="F20" s="73"/>
      <c r="G20" s="73"/>
      <c r="H20" s="73"/>
      <c r="I20" s="73"/>
      <c r="J20" s="73"/>
      <c r="K20" s="73"/>
      <c r="L20" s="73"/>
      <c r="M20" s="73"/>
      <c r="N20" s="73"/>
      <c r="O20" s="73"/>
      <c r="P20" s="74"/>
      <c r="Q20" s="20"/>
      <c r="R20" s="30"/>
    </row>
    <row r="21" spans="1:21" x14ac:dyDescent="0.25">
      <c r="A21" s="21" t="s">
        <v>21</v>
      </c>
      <c r="B21" s="65">
        <v>60</v>
      </c>
      <c r="C21" s="65">
        <v>78</v>
      </c>
      <c r="D21" s="22">
        <f>(D13/5.17*3)+$U$30</f>
        <v>18.660715667311408</v>
      </c>
      <c r="E21" s="23">
        <f t="shared" ref="E21:P26" si="12">$R21*E$27*(31/3)</f>
        <v>13.726799999999999</v>
      </c>
      <c r="F21" s="23">
        <f t="shared" si="12"/>
        <v>13.726799999999999</v>
      </c>
      <c r="G21" s="23">
        <f t="shared" si="12"/>
        <v>13.726799999999999</v>
      </c>
      <c r="H21" s="23">
        <f t="shared" si="12"/>
        <v>13.726799999999999</v>
      </c>
      <c r="I21" s="23">
        <f t="shared" si="12"/>
        <v>18.302399999999999</v>
      </c>
      <c r="J21" s="23">
        <f t="shared" si="12"/>
        <v>18.302399999999999</v>
      </c>
      <c r="K21" s="23">
        <f t="shared" si="12"/>
        <v>18.302399999999999</v>
      </c>
      <c r="L21" s="23">
        <f t="shared" si="12"/>
        <v>18.302399999999999</v>
      </c>
      <c r="M21" s="23">
        <f t="shared" si="12"/>
        <v>18.302399999999999</v>
      </c>
      <c r="N21" s="23">
        <f t="shared" si="12"/>
        <v>13.726799999999999</v>
      </c>
      <c r="O21" s="23">
        <f t="shared" si="12"/>
        <v>13.726799999999999</v>
      </c>
      <c r="P21" s="23">
        <f t="shared" si="12"/>
        <v>13.726799999999999</v>
      </c>
      <c r="Q21" s="24">
        <f t="shared" ref="Q21:Q27" si="13">SUM(E21:P21)</f>
        <v>187.59960000000001</v>
      </c>
      <c r="R21" s="35">
        <v>0.12</v>
      </c>
    </row>
    <row r="22" spans="1:21" x14ac:dyDescent="0.25">
      <c r="A22" s="21" t="s">
        <v>22</v>
      </c>
      <c r="B22" s="65">
        <v>60</v>
      </c>
      <c r="C22" s="65">
        <v>78</v>
      </c>
      <c r="D22" s="22">
        <f t="shared" ref="D22:D25" si="14">(D14/5.17*3)+$U$30</f>
        <v>18.828994197292069</v>
      </c>
      <c r="E22" s="23">
        <f t="shared" si="12"/>
        <v>13.726799999999999</v>
      </c>
      <c r="F22" s="23">
        <f t="shared" si="12"/>
        <v>13.726799999999999</v>
      </c>
      <c r="G22" s="23">
        <f t="shared" si="12"/>
        <v>13.726799999999999</v>
      </c>
      <c r="H22" s="23">
        <f t="shared" si="12"/>
        <v>13.726799999999999</v>
      </c>
      <c r="I22" s="23">
        <f t="shared" si="12"/>
        <v>18.302399999999999</v>
      </c>
      <c r="J22" s="23">
        <f t="shared" si="12"/>
        <v>18.302399999999999</v>
      </c>
      <c r="K22" s="23">
        <f t="shared" si="12"/>
        <v>18.302399999999999</v>
      </c>
      <c r="L22" s="23">
        <f t="shared" si="12"/>
        <v>18.302399999999999</v>
      </c>
      <c r="M22" s="23">
        <f t="shared" si="12"/>
        <v>18.302399999999999</v>
      </c>
      <c r="N22" s="23">
        <f t="shared" si="12"/>
        <v>13.726799999999999</v>
      </c>
      <c r="O22" s="23">
        <f t="shared" si="12"/>
        <v>13.726799999999999</v>
      </c>
      <c r="P22" s="23">
        <f t="shared" si="12"/>
        <v>13.726799999999999</v>
      </c>
      <c r="Q22" s="24">
        <f t="shared" si="13"/>
        <v>187.59960000000001</v>
      </c>
      <c r="R22" s="35">
        <v>0.12</v>
      </c>
    </row>
    <row r="23" spans="1:21" x14ac:dyDescent="0.25">
      <c r="A23" s="21" t="s">
        <v>23</v>
      </c>
      <c r="B23" s="65">
        <v>60</v>
      </c>
      <c r="C23" s="65">
        <v>78</v>
      </c>
      <c r="D23" s="22">
        <f t="shared" si="14"/>
        <v>17.691663442940037</v>
      </c>
      <c r="E23" s="23">
        <f t="shared" si="12"/>
        <v>19.446300000000001</v>
      </c>
      <c r="F23" s="23">
        <f t="shared" si="12"/>
        <v>19.446300000000001</v>
      </c>
      <c r="G23" s="23">
        <f t="shared" si="12"/>
        <v>19.446300000000001</v>
      </c>
      <c r="H23" s="23">
        <f t="shared" si="12"/>
        <v>19.446300000000001</v>
      </c>
      <c r="I23" s="23">
        <f t="shared" si="12"/>
        <v>25.928400000000003</v>
      </c>
      <c r="J23" s="23">
        <f t="shared" si="12"/>
        <v>25.928400000000003</v>
      </c>
      <c r="K23" s="23">
        <f t="shared" si="12"/>
        <v>25.928400000000003</v>
      </c>
      <c r="L23" s="23">
        <f t="shared" si="12"/>
        <v>25.928400000000003</v>
      </c>
      <c r="M23" s="23">
        <f t="shared" si="12"/>
        <v>25.928400000000003</v>
      </c>
      <c r="N23" s="23">
        <f t="shared" si="12"/>
        <v>19.446300000000001</v>
      </c>
      <c r="O23" s="23">
        <f t="shared" si="12"/>
        <v>19.446300000000001</v>
      </c>
      <c r="P23" s="23">
        <f t="shared" si="12"/>
        <v>19.446300000000001</v>
      </c>
      <c r="Q23" s="24">
        <f t="shared" si="13"/>
        <v>265.76610000000005</v>
      </c>
      <c r="R23" s="35">
        <v>0.17</v>
      </c>
    </row>
    <row r="24" spans="1:21" x14ac:dyDescent="0.25">
      <c r="A24" s="21" t="s">
        <v>24</v>
      </c>
      <c r="B24" s="65">
        <v>60</v>
      </c>
      <c r="C24" s="65">
        <v>78</v>
      </c>
      <c r="D24" s="22">
        <f t="shared" si="14"/>
        <v>17.233249516441003</v>
      </c>
      <c r="E24" s="23">
        <f t="shared" si="12"/>
        <v>27.453599999999998</v>
      </c>
      <c r="F24" s="23">
        <f t="shared" si="12"/>
        <v>27.453599999999998</v>
      </c>
      <c r="G24" s="23">
        <f t="shared" si="12"/>
        <v>27.453599999999998</v>
      </c>
      <c r="H24" s="23">
        <f>$R24*H$27*(31/3)</f>
        <v>27.453599999999998</v>
      </c>
      <c r="I24" s="23">
        <f t="shared" si="12"/>
        <v>36.604799999999997</v>
      </c>
      <c r="J24" s="23">
        <f t="shared" si="12"/>
        <v>36.604799999999997</v>
      </c>
      <c r="K24" s="23">
        <f t="shared" si="12"/>
        <v>36.604799999999997</v>
      </c>
      <c r="L24" s="23">
        <f t="shared" si="12"/>
        <v>36.604799999999997</v>
      </c>
      <c r="M24" s="23">
        <f t="shared" si="12"/>
        <v>36.604799999999997</v>
      </c>
      <c r="N24" s="23">
        <f t="shared" si="12"/>
        <v>27.453599999999998</v>
      </c>
      <c r="O24" s="23">
        <f t="shared" si="12"/>
        <v>27.453599999999998</v>
      </c>
      <c r="P24" s="23">
        <f t="shared" si="12"/>
        <v>27.453599999999998</v>
      </c>
      <c r="Q24" s="24">
        <f t="shared" si="13"/>
        <v>375.19920000000002</v>
      </c>
      <c r="R24" s="35">
        <v>0.24</v>
      </c>
    </row>
    <row r="25" spans="1:21" x14ac:dyDescent="0.25">
      <c r="A25" s="21" t="s">
        <v>25</v>
      </c>
      <c r="B25" s="65">
        <v>60</v>
      </c>
      <c r="C25" s="65">
        <v>78</v>
      </c>
      <c r="D25" s="22">
        <f t="shared" si="14"/>
        <v>16.711005802707927</v>
      </c>
      <c r="E25" s="23">
        <f t="shared" si="12"/>
        <v>22.878</v>
      </c>
      <c r="F25" s="23">
        <f t="shared" si="12"/>
        <v>22.878</v>
      </c>
      <c r="G25" s="23">
        <f t="shared" si="12"/>
        <v>22.878</v>
      </c>
      <c r="H25" s="23">
        <f t="shared" si="12"/>
        <v>22.878</v>
      </c>
      <c r="I25" s="23">
        <f t="shared" si="12"/>
        <v>30.504000000000001</v>
      </c>
      <c r="J25" s="23">
        <f t="shared" si="12"/>
        <v>30.504000000000001</v>
      </c>
      <c r="K25" s="23">
        <f t="shared" si="12"/>
        <v>30.504000000000001</v>
      </c>
      <c r="L25" s="23">
        <f t="shared" si="12"/>
        <v>30.504000000000001</v>
      </c>
      <c r="M25" s="23">
        <f t="shared" si="12"/>
        <v>30.504000000000001</v>
      </c>
      <c r="N25" s="23">
        <f t="shared" si="12"/>
        <v>22.878</v>
      </c>
      <c r="O25" s="23">
        <f t="shared" si="12"/>
        <v>22.878</v>
      </c>
      <c r="P25" s="23">
        <f>$R25*P$27*(31/3)</f>
        <v>22.878</v>
      </c>
      <c r="Q25" s="24">
        <f t="shared" si="13"/>
        <v>312.66599999999994</v>
      </c>
      <c r="R25" s="35">
        <v>0.2</v>
      </c>
      <c r="T25" s="4" t="s">
        <v>34</v>
      </c>
      <c r="U25" s="36">
        <v>5.4</v>
      </c>
    </row>
    <row r="26" spans="1:21" x14ac:dyDescent="0.25">
      <c r="A26" s="21" t="s">
        <v>26</v>
      </c>
      <c r="B26" s="65">
        <v>60</v>
      </c>
      <c r="C26" s="65">
        <v>78</v>
      </c>
      <c r="D26" s="22">
        <f>(D18/5.17*3)+$U$30</f>
        <v>19.879284332688584</v>
      </c>
      <c r="E26" s="23">
        <f t="shared" si="12"/>
        <v>17.158499999999997</v>
      </c>
      <c r="F26" s="23">
        <f t="shared" si="12"/>
        <v>17.158499999999997</v>
      </c>
      <c r="G26" s="23">
        <f t="shared" si="12"/>
        <v>17.158499999999997</v>
      </c>
      <c r="H26" s="23">
        <f t="shared" si="12"/>
        <v>17.158499999999997</v>
      </c>
      <c r="I26" s="23">
        <f t="shared" si="12"/>
        <v>22.878</v>
      </c>
      <c r="J26" s="23">
        <f t="shared" si="12"/>
        <v>22.878</v>
      </c>
      <c r="K26" s="23">
        <f t="shared" si="12"/>
        <v>22.878</v>
      </c>
      <c r="L26" s="23">
        <f t="shared" si="12"/>
        <v>22.878</v>
      </c>
      <c r="M26" s="23">
        <f t="shared" si="12"/>
        <v>22.878</v>
      </c>
      <c r="N26" s="23">
        <f t="shared" si="12"/>
        <v>17.158499999999997</v>
      </c>
      <c r="O26" s="23">
        <f t="shared" si="12"/>
        <v>17.158499999999997</v>
      </c>
      <c r="P26" s="23">
        <f>$R26*P$27*(31/3)</f>
        <v>17.158499999999997</v>
      </c>
      <c r="Q26" s="24">
        <f t="shared" si="13"/>
        <v>234.49949999999995</v>
      </c>
      <c r="R26" s="35">
        <v>0.15</v>
      </c>
      <c r="T26" s="4" t="s">
        <v>35</v>
      </c>
      <c r="U26" s="36">
        <v>3.5999999999999996</v>
      </c>
    </row>
    <row r="27" spans="1:21" ht="13.8" thickBot="1" x14ac:dyDescent="0.3">
      <c r="A27" s="42" t="s">
        <v>27</v>
      </c>
      <c r="B27" s="43"/>
      <c r="C27" s="43" t="s">
        <v>28</v>
      </c>
      <c r="D27" s="44">
        <v>0</v>
      </c>
      <c r="E27" s="45">
        <f>E3*$B$31</f>
        <v>11.069999999999999</v>
      </c>
      <c r="F27" s="45">
        <f t="shared" ref="F27:K27" si="15">F3*$B$31</f>
        <v>11.069999999999999</v>
      </c>
      <c r="G27" s="45">
        <f t="shared" si="15"/>
        <v>11.069999999999999</v>
      </c>
      <c r="H27" s="45">
        <f t="shared" si="15"/>
        <v>11.069999999999999</v>
      </c>
      <c r="I27" s="45">
        <f t="shared" si="15"/>
        <v>14.76</v>
      </c>
      <c r="J27" s="45">
        <f t="shared" si="15"/>
        <v>14.76</v>
      </c>
      <c r="K27" s="45">
        <f t="shared" si="15"/>
        <v>14.76</v>
      </c>
      <c r="L27" s="45">
        <f>L3*$B$31</f>
        <v>14.76</v>
      </c>
      <c r="M27" s="45">
        <f>M3*$B$31</f>
        <v>14.76</v>
      </c>
      <c r="N27" s="45">
        <f>N3*$B$31</f>
        <v>11.069999999999999</v>
      </c>
      <c r="O27" s="45">
        <f>O3*$B$31</f>
        <v>11.069999999999999</v>
      </c>
      <c r="P27" s="45">
        <f>P3*$B$31</f>
        <v>11.069999999999999</v>
      </c>
      <c r="Q27" s="46">
        <f t="shared" si="13"/>
        <v>151.29</v>
      </c>
      <c r="T27" s="4" t="s">
        <v>36</v>
      </c>
      <c r="U27" s="36">
        <v>2.88</v>
      </c>
    </row>
    <row r="28" spans="1:21" x14ac:dyDescent="0.25">
      <c r="A28" s="47" t="s">
        <v>37</v>
      </c>
      <c r="B28" s="48">
        <v>0</v>
      </c>
      <c r="C28" s="49"/>
      <c r="T28" s="4" t="s">
        <v>38</v>
      </c>
      <c r="U28" s="36">
        <v>0.37</v>
      </c>
    </row>
    <row r="29" spans="1:21" x14ac:dyDescent="0.25">
      <c r="A29" s="47" t="s">
        <v>39</v>
      </c>
      <c r="B29" s="50">
        <v>0</v>
      </c>
      <c r="C29" s="49"/>
      <c r="F29" s="51"/>
      <c r="K29" s="52"/>
      <c r="N29" s="51"/>
      <c r="T29" s="4" t="s">
        <v>40</v>
      </c>
      <c r="U29" s="37">
        <v>1.02</v>
      </c>
    </row>
    <row r="30" spans="1:21" x14ac:dyDescent="0.25">
      <c r="F30" s="51"/>
      <c r="H30"/>
      <c r="I30"/>
      <c r="J30"/>
      <c r="O30" s="51"/>
      <c r="Q30" s="53"/>
      <c r="T30" s="4" t="s">
        <v>41</v>
      </c>
      <c r="U30" s="36">
        <f>SUM(U25:U29)</f>
        <v>13.269999999999998</v>
      </c>
    </row>
    <row r="31" spans="1:21" x14ac:dyDescent="0.25">
      <c r="A31" s="54" t="s">
        <v>42</v>
      </c>
      <c r="B31" s="55">
        <v>0.41</v>
      </c>
      <c r="C31" s="56"/>
      <c r="F31" s="51"/>
      <c r="G31" s="51"/>
      <c r="H31"/>
      <c r="I31"/>
      <c r="J31"/>
      <c r="N31" s="52"/>
    </row>
    <row r="32" spans="1:21" x14ac:dyDescent="0.25">
      <c r="A32" s="54" t="s">
        <v>43</v>
      </c>
      <c r="B32" s="57">
        <v>0.45</v>
      </c>
      <c r="C32" s="56"/>
      <c r="H32"/>
      <c r="I32"/>
      <c r="J32"/>
    </row>
    <row r="33" spans="1:24" x14ac:dyDescent="0.25">
      <c r="A33" s="54" t="s">
        <v>44</v>
      </c>
      <c r="B33" s="57">
        <v>0.14000000000000001</v>
      </c>
      <c r="C33" s="56"/>
    </row>
    <row r="34" spans="1:24" x14ac:dyDescent="0.25">
      <c r="B34" s="51"/>
      <c r="C34" s="51"/>
      <c r="D34" s="12"/>
      <c r="E34" s="12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1"/>
      <c r="T34" s="58" t="s">
        <v>45</v>
      </c>
      <c r="U34" s="59"/>
      <c r="V34" s="59"/>
      <c r="W34" s="59"/>
      <c r="X34" s="59"/>
    </row>
    <row r="35" spans="1:24" x14ac:dyDescent="0.25">
      <c r="B35" s="51"/>
      <c r="C35" s="51"/>
      <c r="D35" s="12"/>
      <c r="E35" s="12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1"/>
      <c r="T35" s="58"/>
      <c r="U35" s="59"/>
      <c r="V35" s="59"/>
      <c r="W35" s="59"/>
      <c r="X35" s="59"/>
    </row>
    <row r="36" spans="1:24" x14ac:dyDescent="0.25">
      <c r="B36" s="51"/>
      <c r="C36" s="51"/>
      <c r="F36" s="51"/>
      <c r="G36" s="51"/>
      <c r="H36" s="51"/>
      <c r="I36" s="51"/>
      <c r="J36" s="51"/>
      <c r="K36" s="51"/>
      <c r="L36" s="51"/>
      <c r="M36" s="51"/>
      <c r="N36" s="51"/>
      <c r="O36" s="51"/>
      <c r="P36" s="51"/>
      <c r="T36" s="58"/>
      <c r="U36" s="59"/>
      <c r="V36" s="59"/>
      <c r="W36" s="59"/>
      <c r="X36" s="59"/>
    </row>
    <row r="37" spans="1:24" x14ac:dyDescent="0.25">
      <c r="B37"/>
      <c r="C37" s="53"/>
      <c r="T37" s="59"/>
      <c r="U37" s="58" t="s">
        <v>46</v>
      </c>
      <c r="V37" s="58" t="s">
        <v>47</v>
      </c>
      <c r="W37" s="58" t="s">
        <v>48</v>
      </c>
      <c r="X37" s="58" t="s">
        <v>49</v>
      </c>
    </row>
    <row r="38" spans="1:24" x14ac:dyDescent="0.25">
      <c r="B38"/>
      <c r="C38" s="53"/>
      <c r="T38" s="59" t="s">
        <v>3</v>
      </c>
      <c r="U38" s="60">
        <v>30</v>
      </c>
      <c r="V38" s="61">
        <f t="shared" ref="V38:V49" si="16">U38*0.9</f>
        <v>27</v>
      </c>
      <c r="W38" s="59">
        <v>0</v>
      </c>
      <c r="X38" s="59">
        <f>V38-W38</f>
        <v>27</v>
      </c>
    </row>
    <row r="39" spans="1:24" x14ac:dyDescent="0.25">
      <c r="T39" s="58" t="s">
        <v>4</v>
      </c>
      <c r="U39" s="60">
        <v>30</v>
      </c>
      <c r="V39" s="61">
        <f t="shared" si="16"/>
        <v>27</v>
      </c>
      <c r="W39" s="59">
        <v>0</v>
      </c>
      <c r="X39" s="59">
        <f>V39-W39</f>
        <v>27</v>
      </c>
    </row>
    <row r="40" spans="1:24" x14ac:dyDescent="0.25">
      <c r="T40" s="58" t="s">
        <v>5</v>
      </c>
      <c r="U40" s="60">
        <v>30</v>
      </c>
      <c r="V40" s="61">
        <f t="shared" si="16"/>
        <v>27</v>
      </c>
      <c r="W40" s="59">
        <v>0</v>
      </c>
      <c r="X40" s="59">
        <f t="shared" ref="X40:X49" si="17">V40-W40</f>
        <v>27</v>
      </c>
    </row>
    <row r="41" spans="1:24" x14ac:dyDescent="0.25">
      <c r="T41" s="58" t="s">
        <v>6</v>
      </c>
      <c r="U41" s="60">
        <v>30</v>
      </c>
      <c r="V41" s="61">
        <f t="shared" si="16"/>
        <v>27</v>
      </c>
      <c r="W41" s="59">
        <v>0</v>
      </c>
      <c r="X41" s="59">
        <f t="shared" si="17"/>
        <v>27</v>
      </c>
    </row>
    <row r="42" spans="1:24" x14ac:dyDescent="0.25">
      <c r="T42" s="58" t="s">
        <v>7</v>
      </c>
      <c r="U42" s="60">
        <v>40</v>
      </c>
      <c r="V42" s="61">
        <f t="shared" si="16"/>
        <v>36</v>
      </c>
      <c r="W42" s="59">
        <v>0</v>
      </c>
      <c r="X42" s="59">
        <f t="shared" si="17"/>
        <v>36</v>
      </c>
    </row>
    <row r="43" spans="1:24" x14ac:dyDescent="0.25">
      <c r="T43" s="58" t="s">
        <v>8</v>
      </c>
      <c r="U43" s="60">
        <v>40</v>
      </c>
      <c r="V43" s="61">
        <f t="shared" si="16"/>
        <v>36</v>
      </c>
      <c r="W43" s="59">
        <v>0</v>
      </c>
      <c r="X43" s="59">
        <f t="shared" si="17"/>
        <v>36</v>
      </c>
    </row>
    <row r="44" spans="1:24" x14ac:dyDescent="0.25">
      <c r="T44" s="59" t="s">
        <v>9</v>
      </c>
      <c r="U44" s="60">
        <v>40</v>
      </c>
      <c r="V44" s="61">
        <f t="shared" si="16"/>
        <v>36</v>
      </c>
      <c r="W44" s="59">
        <v>0</v>
      </c>
      <c r="X44" s="59">
        <f t="shared" si="17"/>
        <v>36</v>
      </c>
    </row>
    <row r="45" spans="1:24" x14ac:dyDescent="0.25">
      <c r="T45" s="59" t="s">
        <v>10</v>
      </c>
      <c r="U45" s="60">
        <v>40</v>
      </c>
      <c r="V45" s="61">
        <f t="shared" si="16"/>
        <v>36</v>
      </c>
      <c r="W45" s="59">
        <v>0</v>
      </c>
      <c r="X45" s="59">
        <f t="shared" si="17"/>
        <v>36</v>
      </c>
    </row>
    <row r="46" spans="1:24" x14ac:dyDescent="0.25">
      <c r="T46" s="59" t="s">
        <v>11</v>
      </c>
      <c r="U46" s="60">
        <v>40</v>
      </c>
      <c r="V46" s="61">
        <f t="shared" si="16"/>
        <v>36</v>
      </c>
      <c r="W46" s="59">
        <v>0</v>
      </c>
      <c r="X46" s="59">
        <f t="shared" si="17"/>
        <v>36</v>
      </c>
    </row>
    <row r="47" spans="1:24" x14ac:dyDescent="0.25">
      <c r="T47" s="59" t="s">
        <v>12</v>
      </c>
      <c r="U47" s="60">
        <v>30</v>
      </c>
      <c r="V47" s="61">
        <f t="shared" si="16"/>
        <v>27</v>
      </c>
      <c r="W47" s="59">
        <v>0</v>
      </c>
      <c r="X47" s="59">
        <f t="shared" si="17"/>
        <v>27</v>
      </c>
    </row>
    <row r="48" spans="1:24" x14ac:dyDescent="0.25">
      <c r="T48" s="59" t="s">
        <v>13</v>
      </c>
      <c r="U48" s="60">
        <v>30</v>
      </c>
      <c r="V48" s="61">
        <f t="shared" si="16"/>
        <v>27</v>
      </c>
      <c r="W48" s="59">
        <v>0</v>
      </c>
      <c r="X48" s="59">
        <f t="shared" si="17"/>
        <v>27</v>
      </c>
    </row>
    <row r="49" spans="20:24" ht="13.8" thickBot="1" x14ac:dyDescent="0.3">
      <c r="T49" s="59" t="s">
        <v>14</v>
      </c>
      <c r="U49" s="62">
        <v>30</v>
      </c>
      <c r="V49" s="61">
        <f t="shared" si="16"/>
        <v>27</v>
      </c>
      <c r="W49" s="63">
        <v>0</v>
      </c>
      <c r="X49" s="63">
        <f t="shared" si="17"/>
        <v>27</v>
      </c>
    </row>
    <row r="50" spans="20:24" x14ac:dyDescent="0.25">
      <c r="U50" s="64">
        <f>SUM(U38:U49)</f>
        <v>410</v>
      </c>
      <c r="V50" s="64">
        <f>SUM(V38:V49)</f>
        <v>369</v>
      </c>
      <c r="W50" s="64">
        <f>SUM(W38:W49)</f>
        <v>0</v>
      </c>
      <c r="X50" s="64">
        <f>SUM(X38:X49)</f>
        <v>369</v>
      </c>
    </row>
  </sheetData>
  <mergeCells count="4">
    <mergeCell ref="D1:P1"/>
    <mergeCell ref="A4:P4"/>
    <mergeCell ref="A12:P12"/>
    <mergeCell ref="A20:P20"/>
  </mergeCells>
  <pageMargins left="0.75" right="0.75" top="1" bottom="1" header="0.5" footer="0.5"/>
  <pageSetup orientation="portrait" horizontalDpi="4294967292" verticalDpi="429496729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Sales Matrix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Audra Gaiziunas</dc:creator>
  <cp:lastModifiedBy>Audra Gaiziunas</cp:lastModifiedBy>
  <dcterms:created xsi:type="dcterms:W3CDTF">2020-11-07T18:13:17Z</dcterms:created>
  <dcterms:modified xsi:type="dcterms:W3CDTF">2021-05-19T19:23:06Z</dcterms:modified>
</cp:coreProperties>
</file>