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ra\Documents\BFHL\"/>
    </mc:Choice>
  </mc:AlternateContent>
  <bookViews>
    <workbookView xWindow="0" yWindow="0" windowWidth="23040" windowHeight="9096"/>
  </bookViews>
  <sheets>
    <sheet name="Sources &amp; Uses" sheetId="1" r:id="rId1"/>
  </sheets>
  <externalReferences>
    <externalReference r:id="rId2"/>
    <externalReference r:id="rId3"/>
    <externalReference r:id="rId4"/>
  </externalReferences>
  <definedNames>
    <definedName name="InterestRate">'[2]Start-Up'!$Q$1:$Q$701</definedName>
    <definedName name="Inv">'[2]Start-Up'!#REF!</definedName>
    <definedName name="Inventory">[3]Lists!$A$1:$A$2</definedName>
    <definedName name="Loan">'[2]Start-Up'!$O$1:$O$8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32" i="1"/>
  <c r="B31" i="1"/>
  <c r="B29" i="1"/>
  <c r="B27" i="1"/>
  <c r="B26" i="1"/>
  <c r="B21" i="1"/>
  <c r="B20" i="1"/>
  <c r="B19" i="1"/>
  <c r="B17" i="1"/>
  <c r="B16" i="1"/>
  <c r="B15" i="1"/>
  <c r="B14" i="1"/>
  <c r="B49" i="1" s="1"/>
  <c r="B9" i="1"/>
  <c r="B52" i="1" l="1"/>
  <c r="B91" i="1" s="1"/>
</calcChain>
</file>

<file path=xl/sharedStrings.xml><?xml version="1.0" encoding="utf-8"?>
<sst xmlns="http://schemas.openxmlformats.org/spreadsheetml/2006/main" count="47" uniqueCount="44">
  <si>
    <t>SOURCES OF FUNDS</t>
  </si>
  <si>
    <t>Years</t>
  </si>
  <si>
    <t>SBA Loan</t>
  </si>
  <si>
    <t>Founder Equity</t>
  </si>
  <si>
    <t>Equity Raise</t>
  </si>
  <si>
    <t>Investors</t>
  </si>
  <si>
    <t>Other</t>
  </si>
  <si>
    <t>Total Sources</t>
  </si>
  <si>
    <t>USES OF FUNDS</t>
  </si>
  <si>
    <t>Working Capital Needs Through Buildout (6 months)</t>
  </si>
  <si>
    <t>$212,919.32 raised - $14,814.97 left in bank as of 9/20</t>
  </si>
  <si>
    <t xml:space="preserve">Insurance </t>
  </si>
  <si>
    <t>Water</t>
  </si>
  <si>
    <t>$9,590/mo.</t>
  </si>
  <si>
    <t>Electric</t>
  </si>
  <si>
    <t>Gas</t>
  </si>
  <si>
    <t>Carbonation/O2</t>
  </si>
  <si>
    <t>Rent</t>
  </si>
  <si>
    <t>Quality Control &amp; Analysis</t>
  </si>
  <si>
    <t>Supplies</t>
  </si>
  <si>
    <t>Brand Development</t>
  </si>
  <si>
    <t>Legal</t>
  </si>
  <si>
    <t>Consulting</t>
  </si>
  <si>
    <t>Accounting</t>
  </si>
  <si>
    <t>Phone/Internet</t>
  </si>
  <si>
    <t>Permits and Licenses</t>
  </si>
  <si>
    <t>Salaries</t>
  </si>
  <si>
    <t>Advertising</t>
  </si>
  <si>
    <t>Miscellaneous</t>
  </si>
  <si>
    <t>Repair Parts</t>
  </si>
  <si>
    <t>Maintenance</t>
  </si>
  <si>
    <t>Architect/Engineer</t>
  </si>
  <si>
    <t>Security Deposits</t>
  </si>
  <si>
    <t>$1689.33/mo.</t>
  </si>
  <si>
    <t>$400/mo. (assumption)</t>
  </si>
  <si>
    <t>$10,000 David + $7,500 Adam (as of 10/23, David has received $4,500 &amp; Adam has received $6,000)</t>
  </si>
  <si>
    <t>???</t>
  </si>
  <si>
    <t>doesn't include Julian's fee for using his artwork</t>
  </si>
  <si>
    <t>Total Working Capital Needs</t>
  </si>
  <si>
    <t>Startup Assets</t>
  </si>
  <si>
    <t xml:space="preserve">Working Capital past 6 mos </t>
  </si>
  <si>
    <t>Target is at least $457,463</t>
  </si>
  <si>
    <t>Inventory</t>
  </si>
  <si>
    <t>BLIND BADGER BREWING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</si>
</sst>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1" x14ac:knownFonts="1">
    <font>
      <sz val="10"/>
      <name val="Arial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b/>
      <u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64" fontId="2" fillId="0" borderId="3" xfId="1" applyNumberFormat="1" applyFont="1" applyFill="1" applyBorder="1" applyAlignment="1">
      <alignment horizontal="center" vertical="center"/>
    </xf>
    <xf numFmtId="9" fontId="0" fillId="0" borderId="0" xfId="2" quotePrefix="1" applyFont="1" applyAlignment="1">
      <alignment horizontal="center"/>
    </xf>
    <xf numFmtId="0" fontId="2" fillId="0" borderId="4" xfId="0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center"/>
    </xf>
    <xf numFmtId="0" fontId="0" fillId="0" borderId="0" xfId="0" quotePrefix="1"/>
    <xf numFmtId="164" fontId="2" fillId="0" borderId="6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/>
    <xf numFmtId="165" fontId="0" fillId="0" borderId="0" xfId="0" applyNumberFormat="1"/>
    <xf numFmtId="165" fontId="2" fillId="0" borderId="0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left"/>
    </xf>
    <xf numFmtId="164" fontId="6" fillId="2" borderId="7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164" fontId="0" fillId="0" borderId="0" xfId="0" applyNumberFormat="1"/>
    <xf numFmtId="0" fontId="7" fillId="0" borderId="0" xfId="0" applyFont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left"/>
    </xf>
    <xf numFmtId="164" fontId="9" fillId="0" borderId="5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0" fontId="9" fillId="0" borderId="4" xfId="0" applyFont="1" applyFill="1" applyBorder="1"/>
    <xf numFmtId="0" fontId="10" fillId="0" borderId="4" xfId="0" applyFont="1" applyFill="1" applyBorder="1"/>
    <xf numFmtId="166" fontId="0" fillId="0" borderId="0" xfId="1" applyNumberFormat="1" applyFont="1"/>
    <xf numFmtId="0" fontId="0" fillId="0" borderId="4" xfId="0" applyBorder="1"/>
    <xf numFmtId="164" fontId="5" fillId="0" borderId="5" xfId="0" applyNumberFormat="1" applyFont="1" applyBorder="1"/>
    <xf numFmtId="0" fontId="0" fillId="0" borderId="5" xfId="0" applyBorder="1"/>
    <xf numFmtId="164" fontId="4" fillId="0" borderId="0" xfId="0" applyNumberFormat="1" applyFont="1" applyFill="1" applyBorder="1" applyAlignment="1">
      <alignment horizontal="left"/>
    </xf>
    <xf numFmtId="38" fontId="2" fillId="0" borderId="0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left"/>
    </xf>
    <xf numFmtId="6" fontId="2" fillId="0" borderId="5" xfId="0" applyNumberFormat="1" applyFont="1" applyFill="1" applyBorder="1" applyAlignment="1">
      <alignment horizontal="center"/>
    </xf>
    <xf numFmtId="164" fontId="2" fillId="0" borderId="5" xfId="0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ckyard%20Hollow%20Brewing%20Pro%20Forma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Users\Mike%20Peterson\Desktop\Start-Up%20Template\Fin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~1\NEIL~1.ELD\LOCALS~1\Temp\Xl0000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isting"/>
      <sheetName val="Use of Proceeds"/>
      <sheetName val="Sources &amp; Uses"/>
      <sheetName val="Interest on loan"/>
      <sheetName val="SuperProp"/>
      <sheetName val="P&amp;L"/>
      <sheetName val="CashFlow"/>
      <sheetName val="Sales Year 1"/>
      <sheetName val="3Y Tbls"/>
      <sheetName val="3Y Grphs"/>
      <sheetName val="Cap Table"/>
      <sheetName val="Monthlies"/>
      <sheetName val="Monthlies 2"/>
      <sheetName val="RE - Buy, Sell &amp; Rent"/>
      <sheetName val="Subscription"/>
      <sheetName val="Rollout"/>
      <sheetName val="Corp Taxation"/>
      <sheetName val="One Location Revenue"/>
      <sheetName val="Subscription2"/>
      <sheetName val="Sales Years 2-3"/>
    </sheetNames>
    <sheetDataSet>
      <sheetData sheetId="0"/>
      <sheetData sheetId="1">
        <row r="4">
          <cell r="A4" t="str">
            <v>5 BBL system and FVs, freight, installation</v>
          </cell>
          <cell r="B4">
            <v>109750</v>
          </cell>
        </row>
        <row r="5">
          <cell r="A5" t="str">
            <v>Heat Exchanger, Pumps, Hoses</v>
          </cell>
          <cell r="B5">
            <v>5200</v>
          </cell>
        </row>
        <row r="6">
          <cell r="A6" t="str">
            <v>Restaurant equipment</v>
          </cell>
          <cell r="B6">
            <v>15000</v>
          </cell>
        </row>
        <row r="7">
          <cell r="A7" t="str">
            <v>2HP Cartpump</v>
          </cell>
          <cell r="B7">
            <v>3150</v>
          </cell>
        </row>
        <row r="8">
          <cell r="A8" t="str">
            <v xml:space="preserve">In-line oxygenation assembly </v>
          </cell>
          <cell r="B8">
            <v>195</v>
          </cell>
        </row>
        <row r="9">
          <cell r="A9" t="str">
            <v>Control panel for cellar</v>
          </cell>
          <cell r="B9">
            <v>2000</v>
          </cell>
        </row>
        <row r="10">
          <cell r="A10" t="str">
            <v xml:space="preserve">8 Fermenter Parts Kit </v>
          </cell>
          <cell r="B10">
            <v>400</v>
          </cell>
        </row>
        <row r="11">
          <cell r="A11" t="str">
            <v xml:space="preserve">10 Vacuum / Pressure relief valves </v>
          </cell>
          <cell r="B11">
            <v>840</v>
          </cell>
        </row>
        <row r="12">
          <cell r="A12" t="str">
            <v xml:space="preserve">10 30 PSI Pressure gauge </v>
          </cell>
          <cell r="B12">
            <v>210</v>
          </cell>
        </row>
        <row r="13">
          <cell r="A13" t="str">
            <v xml:space="preserve">10 Carbonation Stone 6” </v>
          </cell>
          <cell r="B13">
            <v>570</v>
          </cell>
        </row>
        <row r="14">
          <cell r="A14" t="str">
            <v xml:space="preserve">10 Unitank Parts Kit </v>
          </cell>
          <cell r="B14">
            <v>870</v>
          </cell>
        </row>
        <row r="15">
          <cell r="A15" t="str">
            <v xml:space="preserve">13.5HP G&amp;D Chiller Glycol Unit </v>
          </cell>
          <cell r="B15">
            <v>19500</v>
          </cell>
        </row>
        <row r="16">
          <cell r="A16" t="str">
            <v xml:space="preserve">Chillstar ambient timer (for outdoor installation below 32F) </v>
          </cell>
          <cell r="B16">
            <v>300</v>
          </cell>
        </row>
        <row r="17">
          <cell r="A17" t="str">
            <v xml:space="preserve">Fermentation / Brite Tank Temperature Control Module (8 zone): </v>
          </cell>
          <cell r="B17">
            <v>1950</v>
          </cell>
        </row>
        <row r="18">
          <cell r="A18" t="str">
            <v xml:space="preserve">6 Stainless glycol solenoid valves 1”: </v>
          </cell>
          <cell r="B18">
            <v>1200</v>
          </cell>
        </row>
        <row r="19">
          <cell r="A19" t="str">
            <v xml:space="preserve">4 3/4" Solenoid valves 24VDC stainless </v>
          </cell>
          <cell r="B19">
            <v>600</v>
          </cell>
        </row>
        <row r="20">
          <cell r="A20" t="str">
            <v xml:space="preserve">10 Tank temperature probes / zone connections: </v>
          </cell>
          <cell r="B20">
            <v>960</v>
          </cell>
        </row>
        <row r="21">
          <cell r="A21" t="str">
            <v xml:space="preserve">3 1'' Brewer’s hose w/ sanitary fittings (10ft length) </v>
          </cell>
          <cell r="B21">
            <v>555</v>
          </cell>
        </row>
        <row r="22">
          <cell r="A22" t="str">
            <v xml:space="preserve">3 1.5'' Brewer’s hose w/ sanitary fittings (10ft length) </v>
          </cell>
          <cell r="B22">
            <v>681</v>
          </cell>
        </row>
        <row r="23">
          <cell r="A23" t="str">
            <v>100 ft of brewery hose</v>
          </cell>
          <cell r="B23">
            <v>2066</v>
          </cell>
        </row>
        <row r="24">
          <cell r="A24" t="str">
            <v>30 Gallon Hop Back w/ Pressure Lid</v>
          </cell>
          <cell r="B24">
            <v>1003</v>
          </cell>
        </row>
        <row r="25">
          <cell r="A25" t="str">
            <v>Manual keg washer, used</v>
          </cell>
          <cell r="B25">
            <v>8000</v>
          </cell>
        </row>
        <row r="26">
          <cell r="A26" t="str">
            <v xml:space="preserve">Extra Tri-clamp pack (15ea 1.5" tri-clamps / 20ea 1.5" tri-clamp gaskets) </v>
          </cell>
          <cell r="B26">
            <v>110</v>
          </cell>
        </row>
        <row r="27">
          <cell r="A27" t="str">
            <v>10x10 Indoor Walk-in Cooler</v>
          </cell>
          <cell r="B27">
            <v>15000</v>
          </cell>
        </row>
        <row r="28">
          <cell r="A28" t="str">
            <v>Tankless H2O Heater</v>
          </cell>
          <cell r="B28">
            <v>2000</v>
          </cell>
        </row>
        <row r="29">
          <cell r="A29" t="str">
            <v>Dishwasher</v>
          </cell>
          <cell r="B29">
            <v>3000</v>
          </cell>
        </row>
        <row r="30">
          <cell r="A30" t="str">
            <v>Culligan Water System</v>
          </cell>
          <cell r="B30">
            <v>6702</v>
          </cell>
        </row>
        <row r="31">
          <cell r="A31" t="str">
            <v>Glycol System Installation</v>
          </cell>
          <cell r="B31">
            <v>4800</v>
          </cell>
        </row>
        <row r="32">
          <cell r="A32" t="str">
            <v>Taproom Draft System with Perlick Faucets (8)</v>
          </cell>
          <cell r="B32">
            <v>14495</v>
          </cell>
        </row>
        <row r="33">
          <cell r="A33" t="str">
            <v>Taproom Seating and Bar Buildout</v>
          </cell>
          <cell r="B33">
            <v>25000</v>
          </cell>
        </row>
        <row r="34">
          <cell r="A34" t="str">
            <v>Office Equipment (laptop, POS, iPads)</v>
          </cell>
          <cell r="B34">
            <v>4000</v>
          </cell>
        </row>
        <row r="35">
          <cell r="A35" t="str">
            <v>2000 sqft upfit (HVAC, plumbing, wiring)</v>
          </cell>
          <cell r="B35">
            <v>250000</v>
          </cell>
        </row>
        <row r="36">
          <cell r="A36" t="str">
            <v>Kitchen upfit</v>
          </cell>
          <cell r="B36">
            <v>120000</v>
          </cell>
        </row>
        <row r="37">
          <cell r="A37" t="str">
            <v>Concrete Pad for Walk-ins</v>
          </cell>
          <cell r="B37">
            <v>800</v>
          </cell>
        </row>
        <row r="38">
          <cell r="A38" t="str">
            <v>Generator</v>
          </cell>
          <cell r="B38">
            <v>5000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-Up"/>
      <sheetName val="Revenue"/>
      <sheetName val="Payroll"/>
      <sheetName val="PNL"/>
      <sheetName val="CashFlow"/>
      <sheetName val="Balance Sheet"/>
      <sheetName val="OutPut"/>
      <sheetName val="Charts"/>
      <sheetName val="Roll-Out"/>
      <sheetName val="Investor Tables"/>
      <sheetName val="PPT Charts"/>
    </sheetNames>
    <sheetDataSet>
      <sheetData sheetId="0">
        <row r="1">
          <cell r="O1" t="str">
            <v>N/A</v>
          </cell>
          <cell r="Q1" t="str">
            <v>N/A</v>
          </cell>
        </row>
        <row r="2">
          <cell r="O2">
            <v>1</v>
          </cell>
          <cell r="Q2">
            <v>5.0000000000000001E-4</v>
          </cell>
        </row>
        <row r="3">
          <cell r="O3">
            <v>2</v>
          </cell>
          <cell r="Q3">
            <v>1E-3</v>
          </cell>
        </row>
        <row r="4">
          <cell r="O4">
            <v>3</v>
          </cell>
          <cell r="Q4">
            <v>1.5E-3</v>
          </cell>
        </row>
        <row r="5">
          <cell r="O5">
            <v>4</v>
          </cell>
          <cell r="Q5">
            <v>2E-3</v>
          </cell>
        </row>
        <row r="6">
          <cell r="O6">
            <v>5</v>
          </cell>
          <cell r="Q6">
            <v>2.5000000000000001E-3</v>
          </cell>
        </row>
        <row r="7">
          <cell r="O7">
            <v>6</v>
          </cell>
          <cell r="Q7">
            <v>3.0000000000000001E-3</v>
          </cell>
        </row>
        <row r="8">
          <cell r="O8">
            <v>7</v>
          </cell>
          <cell r="Q8">
            <v>3.5000000000000001E-3</v>
          </cell>
        </row>
        <row r="9">
          <cell r="Q9">
            <v>4.0000000000000001E-3</v>
          </cell>
        </row>
        <row r="10">
          <cell r="Q10">
            <v>4.5000000000000005E-3</v>
          </cell>
        </row>
        <row r="11">
          <cell r="Q11">
            <v>5.000000000000001E-3</v>
          </cell>
        </row>
        <row r="12">
          <cell r="Q12">
            <v>5.5000000000000014E-3</v>
          </cell>
        </row>
        <row r="13">
          <cell r="Q13">
            <v>6.0000000000000019E-3</v>
          </cell>
        </row>
        <row r="14">
          <cell r="Q14">
            <v>6.5000000000000023E-3</v>
          </cell>
        </row>
        <row r="15">
          <cell r="Q15">
            <v>7.0000000000000027E-3</v>
          </cell>
        </row>
        <row r="16">
          <cell r="Q16">
            <v>7.5000000000000032E-3</v>
          </cell>
        </row>
        <row r="17">
          <cell r="Q17">
            <v>8.0000000000000036E-3</v>
          </cell>
        </row>
        <row r="18">
          <cell r="Q18">
            <v>8.5000000000000041E-3</v>
          </cell>
        </row>
        <row r="19">
          <cell r="Q19">
            <v>9.0000000000000045E-3</v>
          </cell>
        </row>
        <row r="20">
          <cell r="Q20">
            <v>9.500000000000005E-3</v>
          </cell>
        </row>
        <row r="21">
          <cell r="Q21">
            <v>1.0000000000000005E-2</v>
          </cell>
        </row>
        <row r="22">
          <cell r="Q22">
            <v>1.0500000000000006E-2</v>
          </cell>
        </row>
        <row r="23">
          <cell r="Q23">
            <v>1.1000000000000006E-2</v>
          </cell>
        </row>
        <row r="24">
          <cell r="Q24">
            <v>1.1500000000000007E-2</v>
          </cell>
        </row>
        <row r="25">
          <cell r="Q25">
            <v>1.2000000000000007E-2</v>
          </cell>
        </row>
        <row r="26">
          <cell r="Q26">
            <v>1.2500000000000008E-2</v>
          </cell>
        </row>
        <row r="27">
          <cell r="Q27">
            <v>1.3000000000000008E-2</v>
          </cell>
        </row>
        <row r="28">
          <cell r="Q28">
            <v>1.3500000000000009E-2</v>
          </cell>
        </row>
        <row r="29">
          <cell r="Q29">
            <v>1.4000000000000009E-2</v>
          </cell>
        </row>
        <row r="30">
          <cell r="Q30">
            <v>1.4500000000000009E-2</v>
          </cell>
        </row>
        <row r="31">
          <cell r="Q31">
            <v>1.500000000000001E-2</v>
          </cell>
        </row>
        <row r="32">
          <cell r="Q32">
            <v>1.550000000000001E-2</v>
          </cell>
        </row>
        <row r="33">
          <cell r="Q33">
            <v>1.6000000000000011E-2</v>
          </cell>
        </row>
        <row r="34">
          <cell r="Q34">
            <v>1.6500000000000011E-2</v>
          </cell>
        </row>
        <row r="35">
          <cell r="Q35">
            <v>1.7000000000000012E-2</v>
          </cell>
        </row>
        <row r="36">
          <cell r="Q36">
            <v>1.7500000000000012E-2</v>
          </cell>
        </row>
        <row r="37">
          <cell r="Q37">
            <v>1.8000000000000013E-2</v>
          </cell>
        </row>
        <row r="38">
          <cell r="Q38">
            <v>1.8500000000000013E-2</v>
          </cell>
        </row>
        <row r="39">
          <cell r="Q39">
            <v>1.9000000000000013E-2</v>
          </cell>
        </row>
        <row r="40">
          <cell r="Q40">
            <v>1.9500000000000014E-2</v>
          </cell>
        </row>
        <row r="41">
          <cell r="Q41">
            <v>2.0000000000000014E-2</v>
          </cell>
        </row>
        <row r="42">
          <cell r="Q42">
            <v>2.0500000000000015E-2</v>
          </cell>
        </row>
        <row r="43">
          <cell r="Q43">
            <v>2.1000000000000015E-2</v>
          </cell>
        </row>
        <row r="44">
          <cell r="Q44">
            <v>2.1500000000000016E-2</v>
          </cell>
        </row>
        <row r="45">
          <cell r="Q45">
            <v>2.2000000000000016E-2</v>
          </cell>
        </row>
        <row r="46">
          <cell r="Q46">
            <v>2.2500000000000017E-2</v>
          </cell>
        </row>
        <row r="47">
          <cell r="Q47">
            <v>2.3000000000000017E-2</v>
          </cell>
        </row>
        <row r="48">
          <cell r="Q48">
            <v>2.3500000000000017E-2</v>
          </cell>
        </row>
        <row r="49">
          <cell r="Q49">
            <v>2.4000000000000018E-2</v>
          </cell>
        </row>
        <row r="50">
          <cell r="Q50">
            <v>2.4500000000000018E-2</v>
          </cell>
        </row>
        <row r="51">
          <cell r="Q51">
            <v>2.5000000000000019E-2</v>
          </cell>
        </row>
        <row r="52">
          <cell r="Q52">
            <v>2.5500000000000019E-2</v>
          </cell>
        </row>
        <row r="53">
          <cell r="Q53">
            <v>2.600000000000002E-2</v>
          </cell>
        </row>
        <row r="54">
          <cell r="Q54">
            <v>2.650000000000002E-2</v>
          </cell>
        </row>
        <row r="55">
          <cell r="Q55">
            <v>2.7000000000000021E-2</v>
          </cell>
        </row>
        <row r="56">
          <cell r="Q56">
            <v>2.7500000000000021E-2</v>
          </cell>
        </row>
        <row r="57">
          <cell r="Q57">
            <v>2.8000000000000021E-2</v>
          </cell>
        </row>
        <row r="58">
          <cell r="Q58">
            <v>2.8500000000000022E-2</v>
          </cell>
        </row>
        <row r="59">
          <cell r="Q59">
            <v>2.9000000000000022E-2</v>
          </cell>
        </row>
        <row r="60">
          <cell r="Q60">
            <v>2.9500000000000023E-2</v>
          </cell>
        </row>
        <row r="61">
          <cell r="Q61">
            <v>3.0000000000000023E-2</v>
          </cell>
        </row>
        <row r="62">
          <cell r="Q62">
            <v>3.0500000000000024E-2</v>
          </cell>
        </row>
        <row r="63">
          <cell r="Q63">
            <v>3.1000000000000024E-2</v>
          </cell>
        </row>
        <row r="64">
          <cell r="Q64">
            <v>3.1500000000000021E-2</v>
          </cell>
        </row>
        <row r="65">
          <cell r="Q65">
            <v>3.2000000000000021E-2</v>
          </cell>
        </row>
        <row r="66">
          <cell r="Q66">
            <v>3.2500000000000022E-2</v>
          </cell>
        </row>
        <row r="67">
          <cell r="Q67">
            <v>3.3000000000000022E-2</v>
          </cell>
        </row>
        <row r="68">
          <cell r="Q68">
            <v>3.3500000000000023E-2</v>
          </cell>
        </row>
        <row r="69">
          <cell r="Q69">
            <v>3.4000000000000023E-2</v>
          </cell>
        </row>
        <row r="70">
          <cell r="Q70">
            <v>3.4500000000000024E-2</v>
          </cell>
        </row>
        <row r="71">
          <cell r="Q71">
            <v>3.5000000000000024E-2</v>
          </cell>
        </row>
        <row r="72">
          <cell r="Q72">
            <v>3.5500000000000025E-2</v>
          </cell>
        </row>
        <row r="73">
          <cell r="Q73">
            <v>3.6000000000000025E-2</v>
          </cell>
        </row>
        <row r="74">
          <cell r="Q74">
            <v>3.6500000000000025E-2</v>
          </cell>
        </row>
        <row r="75">
          <cell r="Q75">
            <v>3.7000000000000026E-2</v>
          </cell>
        </row>
        <row r="76">
          <cell r="Q76">
            <v>3.7500000000000026E-2</v>
          </cell>
        </row>
        <row r="77">
          <cell r="Q77">
            <v>3.8000000000000027E-2</v>
          </cell>
        </row>
        <row r="78">
          <cell r="Q78">
            <v>3.8500000000000027E-2</v>
          </cell>
        </row>
        <row r="79">
          <cell r="Q79">
            <v>3.9000000000000028E-2</v>
          </cell>
        </row>
        <row r="80">
          <cell r="Q80">
            <v>3.9500000000000028E-2</v>
          </cell>
        </row>
        <row r="81">
          <cell r="Q81">
            <v>4.0000000000000029E-2</v>
          </cell>
        </row>
        <row r="82">
          <cell r="Q82">
            <v>4.0500000000000029E-2</v>
          </cell>
        </row>
        <row r="83">
          <cell r="Q83">
            <v>4.1000000000000029E-2</v>
          </cell>
        </row>
        <row r="84">
          <cell r="Q84">
            <v>4.150000000000003E-2</v>
          </cell>
        </row>
        <row r="85">
          <cell r="Q85">
            <v>4.200000000000003E-2</v>
          </cell>
        </row>
        <row r="86">
          <cell r="Q86">
            <v>4.2500000000000031E-2</v>
          </cell>
        </row>
        <row r="87">
          <cell r="Q87">
            <v>4.3000000000000031E-2</v>
          </cell>
        </row>
        <row r="88">
          <cell r="Q88">
            <v>4.3500000000000032E-2</v>
          </cell>
        </row>
        <row r="89">
          <cell r="Q89">
            <v>4.4000000000000032E-2</v>
          </cell>
        </row>
        <row r="90">
          <cell r="Q90">
            <v>4.4500000000000033E-2</v>
          </cell>
        </row>
        <row r="91">
          <cell r="Q91">
            <v>4.5000000000000033E-2</v>
          </cell>
        </row>
        <row r="92">
          <cell r="Q92">
            <v>4.5500000000000033E-2</v>
          </cell>
        </row>
        <row r="93">
          <cell r="Q93">
            <v>4.6000000000000034E-2</v>
          </cell>
        </row>
        <row r="94">
          <cell r="Q94">
            <v>4.6500000000000034E-2</v>
          </cell>
        </row>
        <row r="95">
          <cell r="Q95">
            <v>4.7000000000000035E-2</v>
          </cell>
        </row>
        <row r="96">
          <cell r="Q96">
            <v>4.7500000000000035E-2</v>
          </cell>
        </row>
        <row r="97">
          <cell r="Q97">
            <v>4.8000000000000036E-2</v>
          </cell>
        </row>
        <row r="98">
          <cell r="Q98">
            <v>4.8500000000000036E-2</v>
          </cell>
        </row>
        <row r="99">
          <cell r="Q99">
            <v>4.9000000000000037E-2</v>
          </cell>
        </row>
        <row r="100">
          <cell r="Q100">
            <v>4.9500000000000037E-2</v>
          </cell>
        </row>
        <row r="101">
          <cell r="Q101">
            <v>5.0000000000000037E-2</v>
          </cell>
        </row>
        <row r="102">
          <cell r="Q102">
            <v>5.0500000000000038E-2</v>
          </cell>
        </row>
        <row r="103">
          <cell r="Q103">
            <v>5.1000000000000038E-2</v>
          </cell>
        </row>
        <row r="104">
          <cell r="Q104">
            <v>5.1500000000000039E-2</v>
          </cell>
        </row>
        <row r="105">
          <cell r="Q105">
            <v>5.2000000000000039E-2</v>
          </cell>
        </row>
        <row r="106">
          <cell r="Q106">
            <v>5.250000000000004E-2</v>
          </cell>
        </row>
        <row r="107">
          <cell r="Q107">
            <v>5.300000000000004E-2</v>
          </cell>
        </row>
        <row r="108">
          <cell r="Q108">
            <v>5.3500000000000041E-2</v>
          </cell>
        </row>
        <row r="109">
          <cell r="Q109">
            <v>5.4000000000000041E-2</v>
          </cell>
        </row>
        <row r="110">
          <cell r="Q110">
            <v>5.4500000000000041E-2</v>
          </cell>
        </row>
        <row r="111">
          <cell r="Q111">
            <v>5.5000000000000042E-2</v>
          </cell>
        </row>
        <row r="112">
          <cell r="Q112">
            <v>5.5500000000000042E-2</v>
          </cell>
        </row>
        <row r="113">
          <cell r="Q113">
            <v>5.6000000000000043E-2</v>
          </cell>
        </row>
        <row r="114">
          <cell r="Q114">
            <v>5.6500000000000043E-2</v>
          </cell>
        </row>
        <row r="115">
          <cell r="Q115">
            <v>5.7000000000000044E-2</v>
          </cell>
        </row>
        <row r="116">
          <cell r="Q116">
            <v>5.7500000000000044E-2</v>
          </cell>
        </row>
        <row r="117">
          <cell r="Q117">
            <v>5.8000000000000045E-2</v>
          </cell>
        </row>
        <row r="118">
          <cell r="Q118">
            <v>5.8500000000000045E-2</v>
          </cell>
        </row>
        <row r="119">
          <cell r="Q119">
            <v>5.9000000000000045E-2</v>
          </cell>
        </row>
        <row r="120">
          <cell r="Q120">
            <v>5.9500000000000046E-2</v>
          </cell>
        </row>
        <row r="121">
          <cell r="Q121">
            <v>6.0000000000000046E-2</v>
          </cell>
        </row>
        <row r="122">
          <cell r="Q122">
            <v>6.0500000000000047E-2</v>
          </cell>
        </row>
        <row r="123">
          <cell r="Q123">
            <v>6.1000000000000047E-2</v>
          </cell>
        </row>
        <row r="124">
          <cell r="Q124">
            <v>6.1500000000000048E-2</v>
          </cell>
        </row>
        <row r="125">
          <cell r="Q125">
            <v>6.2000000000000048E-2</v>
          </cell>
        </row>
        <row r="126">
          <cell r="Q126">
            <v>6.2500000000000042E-2</v>
          </cell>
        </row>
        <row r="127">
          <cell r="Q127">
            <v>6.3000000000000042E-2</v>
          </cell>
        </row>
        <row r="128">
          <cell r="Q128">
            <v>6.3500000000000043E-2</v>
          </cell>
        </row>
        <row r="129">
          <cell r="Q129">
            <v>6.4000000000000043E-2</v>
          </cell>
        </row>
        <row r="130">
          <cell r="Q130">
            <v>6.4500000000000043E-2</v>
          </cell>
        </row>
        <row r="131">
          <cell r="Q131">
            <v>6.5000000000000044E-2</v>
          </cell>
        </row>
        <row r="132">
          <cell r="Q132">
            <v>6.5500000000000044E-2</v>
          </cell>
        </row>
        <row r="133">
          <cell r="Q133">
            <v>6.6000000000000045E-2</v>
          </cell>
        </row>
        <row r="134">
          <cell r="Q134">
            <v>6.6500000000000045E-2</v>
          </cell>
        </row>
        <row r="135">
          <cell r="Q135">
            <v>6.7000000000000046E-2</v>
          </cell>
        </row>
        <row r="136">
          <cell r="Q136">
            <v>6.7500000000000046E-2</v>
          </cell>
        </row>
        <row r="137">
          <cell r="Q137">
            <v>6.8000000000000047E-2</v>
          </cell>
        </row>
        <row r="138">
          <cell r="Q138">
            <v>6.8500000000000047E-2</v>
          </cell>
        </row>
        <row r="139">
          <cell r="Q139">
            <v>6.9000000000000047E-2</v>
          </cell>
        </row>
        <row r="140">
          <cell r="Q140">
            <v>6.9500000000000048E-2</v>
          </cell>
        </row>
        <row r="141">
          <cell r="Q141">
            <v>7.0000000000000048E-2</v>
          </cell>
        </row>
        <row r="142">
          <cell r="Q142">
            <v>7.0500000000000049E-2</v>
          </cell>
        </row>
        <row r="143">
          <cell r="Q143">
            <v>7.1000000000000049E-2</v>
          </cell>
        </row>
        <row r="144">
          <cell r="Q144">
            <v>7.150000000000005E-2</v>
          </cell>
        </row>
        <row r="145">
          <cell r="Q145">
            <v>7.200000000000005E-2</v>
          </cell>
        </row>
        <row r="146">
          <cell r="Q146">
            <v>7.2500000000000051E-2</v>
          </cell>
        </row>
        <row r="147">
          <cell r="Q147">
            <v>7.3000000000000051E-2</v>
          </cell>
        </row>
        <row r="148">
          <cell r="Q148">
            <v>7.3500000000000051E-2</v>
          </cell>
        </row>
        <row r="149">
          <cell r="Q149">
            <v>7.4000000000000052E-2</v>
          </cell>
        </row>
        <row r="150">
          <cell r="Q150">
            <v>7.4500000000000052E-2</v>
          </cell>
        </row>
        <row r="151">
          <cell r="Q151">
            <v>7.5000000000000053E-2</v>
          </cell>
        </row>
        <row r="152">
          <cell r="Q152">
            <v>7.5500000000000053E-2</v>
          </cell>
        </row>
        <row r="153">
          <cell r="Q153">
            <v>7.6000000000000054E-2</v>
          </cell>
        </row>
        <row r="154">
          <cell r="Q154">
            <v>7.6500000000000054E-2</v>
          </cell>
        </row>
        <row r="155">
          <cell r="Q155">
            <v>7.7000000000000055E-2</v>
          </cell>
        </row>
        <row r="156">
          <cell r="Q156">
            <v>7.7500000000000055E-2</v>
          </cell>
        </row>
        <row r="157">
          <cell r="Q157">
            <v>7.8000000000000055E-2</v>
          </cell>
        </row>
        <row r="158">
          <cell r="Q158">
            <v>7.8500000000000056E-2</v>
          </cell>
        </row>
        <row r="159">
          <cell r="Q159">
            <v>7.9000000000000056E-2</v>
          </cell>
        </row>
        <row r="160">
          <cell r="Q160">
            <v>7.9500000000000057E-2</v>
          </cell>
        </row>
        <row r="161">
          <cell r="Q161">
            <v>8.0000000000000057E-2</v>
          </cell>
        </row>
        <row r="162">
          <cell r="Q162">
            <v>8.0500000000000058E-2</v>
          </cell>
        </row>
        <row r="163">
          <cell r="Q163">
            <v>8.1000000000000058E-2</v>
          </cell>
        </row>
        <row r="164">
          <cell r="Q164">
            <v>8.1500000000000059E-2</v>
          </cell>
        </row>
        <row r="165">
          <cell r="Q165">
            <v>8.2000000000000059E-2</v>
          </cell>
        </row>
        <row r="166">
          <cell r="Q166">
            <v>8.2500000000000059E-2</v>
          </cell>
        </row>
        <row r="167">
          <cell r="Q167">
            <v>8.300000000000006E-2</v>
          </cell>
        </row>
        <row r="168">
          <cell r="Q168">
            <v>8.350000000000006E-2</v>
          </cell>
        </row>
        <row r="169">
          <cell r="Q169">
            <v>8.4000000000000061E-2</v>
          </cell>
        </row>
        <row r="170">
          <cell r="Q170">
            <v>8.4500000000000061E-2</v>
          </cell>
        </row>
        <row r="171">
          <cell r="Q171">
            <v>8.5000000000000062E-2</v>
          </cell>
        </row>
        <row r="172">
          <cell r="Q172">
            <v>8.5500000000000062E-2</v>
          </cell>
        </row>
        <row r="173">
          <cell r="Q173">
            <v>8.6000000000000063E-2</v>
          </cell>
        </row>
        <row r="174">
          <cell r="Q174">
            <v>8.6500000000000063E-2</v>
          </cell>
        </row>
        <row r="175">
          <cell r="Q175">
            <v>8.7000000000000063E-2</v>
          </cell>
        </row>
        <row r="176">
          <cell r="Q176">
            <v>8.7500000000000064E-2</v>
          </cell>
        </row>
        <row r="177">
          <cell r="Q177">
            <v>8.8000000000000064E-2</v>
          </cell>
        </row>
        <row r="178">
          <cell r="Q178">
            <v>8.8500000000000065E-2</v>
          </cell>
        </row>
        <row r="179">
          <cell r="Q179">
            <v>8.9000000000000065E-2</v>
          </cell>
        </row>
        <row r="180">
          <cell r="Q180">
            <v>8.9500000000000066E-2</v>
          </cell>
        </row>
        <row r="181">
          <cell r="Q181">
            <v>9.0000000000000066E-2</v>
          </cell>
        </row>
        <row r="182">
          <cell r="Q182">
            <v>9.0500000000000067E-2</v>
          </cell>
        </row>
        <row r="183">
          <cell r="Q183">
            <v>9.1000000000000067E-2</v>
          </cell>
        </row>
        <row r="184">
          <cell r="Q184">
            <v>9.1500000000000067E-2</v>
          </cell>
        </row>
        <row r="185">
          <cell r="Q185">
            <v>9.2000000000000068E-2</v>
          </cell>
        </row>
        <row r="186">
          <cell r="Q186">
            <v>9.2500000000000068E-2</v>
          </cell>
        </row>
        <row r="187">
          <cell r="Q187">
            <v>9.3000000000000069E-2</v>
          </cell>
        </row>
        <row r="188">
          <cell r="Q188">
            <v>9.3500000000000069E-2</v>
          </cell>
        </row>
        <row r="189">
          <cell r="Q189">
            <v>9.400000000000007E-2</v>
          </cell>
        </row>
        <row r="190">
          <cell r="Q190">
            <v>9.450000000000007E-2</v>
          </cell>
        </row>
        <row r="191">
          <cell r="Q191">
            <v>9.500000000000007E-2</v>
          </cell>
        </row>
        <row r="192">
          <cell r="Q192">
            <v>9.5500000000000071E-2</v>
          </cell>
        </row>
        <row r="193">
          <cell r="Q193">
            <v>9.6000000000000071E-2</v>
          </cell>
        </row>
        <row r="194">
          <cell r="Q194">
            <v>9.6500000000000072E-2</v>
          </cell>
        </row>
        <row r="195">
          <cell r="Q195">
            <v>9.7000000000000072E-2</v>
          </cell>
        </row>
        <row r="196">
          <cell r="Q196">
            <v>9.7500000000000073E-2</v>
          </cell>
        </row>
        <row r="197">
          <cell r="Q197">
            <v>9.8000000000000073E-2</v>
          </cell>
        </row>
        <row r="198">
          <cell r="Q198">
            <v>9.8500000000000074E-2</v>
          </cell>
        </row>
        <row r="199">
          <cell r="Q199">
            <v>9.9000000000000074E-2</v>
          </cell>
        </row>
        <row r="200">
          <cell r="Q200">
            <v>9.9500000000000074E-2</v>
          </cell>
        </row>
        <row r="201">
          <cell r="Q201">
            <v>0.10000000000000007</v>
          </cell>
        </row>
        <row r="202">
          <cell r="Q202">
            <v>0.10050000000000008</v>
          </cell>
        </row>
        <row r="203">
          <cell r="Q203">
            <v>0.10100000000000008</v>
          </cell>
        </row>
        <row r="204">
          <cell r="Q204">
            <v>0.10150000000000008</v>
          </cell>
        </row>
        <row r="205">
          <cell r="Q205">
            <v>0.10200000000000008</v>
          </cell>
        </row>
        <row r="206">
          <cell r="Q206">
            <v>0.10250000000000008</v>
          </cell>
        </row>
        <row r="207">
          <cell r="Q207">
            <v>0.10300000000000008</v>
          </cell>
        </row>
        <row r="208">
          <cell r="Q208">
            <v>0.10350000000000008</v>
          </cell>
        </row>
        <row r="209">
          <cell r="Q209">
            <v>0.10400000000000008</v>
          </cell>
        </row>
        <row r="210">
          <cell r="Q210">
            <v>0.10450000000000008</v>
          </cell>
        </row>
        <row r="211">
          <cell r="Q211">
            <v>0.10500000000000008</v>
          </cell>
        </row>
        <row r="212">
          <cell r="Q212">
            <v>0.10550000000000008</v>
          </cell>
        </row>
        <row r="213">
          <cell r="Q213">
            <v>0.10600000000000008</v>
          </cell>
        </row>
        <row r="214">
          <cell r="Q214">
            <v>0.10650000000000008</v>
          </cell>
        </row>
        <row r="215">
          <cell r="Q215">
            <v>0.10700000000000008</v>
          </cell>
        </row>
        <row r="216">
          <cell r="Q216">
            <v>0.10750000000000008</v>
          </cell>
        </row>
        <row r="217">
          <cell r="Q217">
            <v>0.10800000000000008</v>
          </cell>
        </row>
        <row r="218">
          <cell r="Q218">
            <v>0.10850000000000008</v>
          </cell>
        </row>
        <row r="219">
          <cell r="Q219">
            <v>0.10900000000000008</v>
          </cell>
        </row>
        <row r="220">
          <cell r="Q220">
            <v>0.10950000000000008</v>
          </cell>
        </row>
        <row r="221">
          <cell r="Q221">
            <v>0.11000000000000008</v>
          </cell>
        </row>
        <row r="222">
          <cell r="Q222">
            <v>0.11050000000000008</v>
          </cell>
        </row>
        <row r="223">
          <cell r="Q223">
            <v>0.11100000000000008</v>
          </cell>
        </row>
        <row r="224">
          <cell r="Q224">
            <v>0.11150000000000009</v>
          </cell>
        </row>
        <row r="225">
          <cell r="Q225">
            <v>0.11200000000000009</v>
          </cell>
        </row>
        <row r="226">
          <cell r="Q226">
            <v>0.11250000000000009</v>
          </cell>
        </row>
        <row r="227">
          <cell r="Q227">
            <v>0.11300000000000009</v>
          </cell>
        </row>
        <row r="228">
          <cell r="Q228">
            <v>0.11350000000000009</v>
          </cell>
        </row>
        <row r="229">
          <cell r="Q229">
            <v>0.11400000000000009</v>
          </cell>
        </row>
        <row r="230">
          <cell r="Q230">
            <v>0.11450000000000009</v>
          </cell>
        </row>
        <row r="231">
          <cell r="Q231">
            <v>0.11500000000000009</v>
          </cell>
        </row>
        <row r="232">
          <cell r="Q232">
            <v>0.11550000000000009</v>
          </cell>
        </row>
        <row r="233">
          <cell r="Q233">
            <v>0.11600000000000009</v>
          </cell>
        </row>
        <row r="234">
          <cell r="Q234">
            <v>0.11650000000000009</v>
          </cell>
        </row>
        <row r="235">
          <cell r="Q235">
            <v>0.11700000000000009</v>
          </cell>
        </row>
        <row r="236">
          <cell r="Q236">
            <v>0.11750000000000009</v>
          </cell>
        </row>
        <row r="237">
          <cell r="Q237">
            <v>0.11800000000000009</v>
          </cell>
        </row>
        <row r="238">
          <cell r="Q238">
            <v>0.11850000000000009</v>
          </cell>
        </row>
        <row r="239">
          <cell r="Q239">
            <v>0.11900000000000009</v>
          </cell>
        </row>
        <row r="240">
          <cell r="Q240">
            <v>0.11950000000000009</v>
          </cell>
        </row>
        <row r="241">
          <cell r="Q241">
            <v>0.12000000000000009</v>
          </cell>
        </row>
        <row r="242">
          <cell r="Q242">
            <v>0.12050000000000009</v>
          </cell>
        </row>
        <row r="243">
          <cell r="Q243">
            <v>0.12100000000000009</v>
          </cell>
        </row>
        <row r="244">
          <cell r="Q244">
            <v>0.12150000000000009</v>
          </cell>
        </row>
        <row r="245">
          <cell r="Q245">
            <v>0.12200000000000009</v>
          </cell>
        </row>
        <row r="246">
          <cell r="Q246">
            <v>0.12250000000000009</v>
          </cell>
        </row>
        <row r="247">
          <cell r="Q247">
            <v>0.1230000000000001</v>
          </cell>
        </row>
        <row r="248">
          <cell r="Q248">
            <v>0.1235000000000001</v>
          </cell>
        </row>
        <row r="249">
          <cell r="Q249">
            <v>0.1240000000000001</v>
          </cell>
        </row>
        <row r="250">
          <cell r="Q250">
            <v>0.1245000000000001</v>
          </cell>
        </row>
        <row r="251">
          <cell r="Q251">
            <v>0.12500000000000008</v>
          </cell>
        </row>
        <row r="252">
          <cell r="Q252">
            <v>0.12550000000000008</v>
          </cell>
        </row>
        <row r="253">
          <cell r="Q253">
            <v>0.12600000000000008</v>
          </cell>
        </row>
        <row r="254">
          <cell r="Q254">
            <v>0.12650000000000008</v>
          </cell>
        </row>
        <row r="255">
          <cell r="Q255">
            <v>0.12700000000000009</v>
          </cell>
        </row>
        <row r="256">
          <cell r="Q256">
            <v>0.12750000000000009</v>
          </cell>
        </row>
        <row r="257">
          <cell r="Q257">
            <v>0.12800000000000009</v>
          </cell>
        </row>
        <row r="258">
          <cell r="Q258">
            <v>0.12850000000000009</v>
          </cell>
        </row>
        <row r="259">
          <cell r="Q259">
            <v>0.12900000000000009</v>
          </cell>
        </row>
        <row r="260">
          <cell r="Q260">
            <v>0.12950000000000009</v>
          </cell>
        </row>
        <row r="261">
          <cell r="Q261">
            <v>0.13000000000000009</v>
          </cell>
        </row>
        <row r="262">
          <cell r="Q262">
            <v>0.13050000000000009</v>
          </cell>
        </row>
        <row r="263">
          <cell r="Q263">
            <v>0.13100000000000009</v>
          </cell>
        </row>
        <row r="264">
          <cell r="Q264">
            <v>0.13150000000000009</v>
          </cell>
        </row>
        <row r="265">
          <cell r="Q265">
            <v>0.13200000000000009</v>
          </cell>
        </row>
        <row r="266">
          <cell r="Q266">
            <v>0.13250000000000009</v>
          </cell>
        </row>
        <row r="267">
          <cell r="Q267">
            <v>0.13300000000000009</v>
          </cell>
        </row>
        <row r="268">
          <cell r="Q268">
            <v>0.13350000000000009</v>
          </cell>
        </row>
        <row r="269">
          <cell r="Q269">
            <v>0.13400000000000009</v>
          </cell>
        </row>
        <row r="270">
          <cell r="Q270">
            <v>0.13450000000000009</v>
          </cell>
        </row>
        <row r="271">
          <cell r="Q271">
            <v>0.13500000000000009</v>
          </cell>
        </row>
        <row r="272">
          <cell r="Q272">
            <v>0.13550000000000009</v>
          </cell>
        </row>
        <row r="273">
          <cell r="Q273">
            <v>0.13600000000000009</v>
          </cell>
        </row>
        <row r="274">
          <cell r="Q274">
            <v>0.13650000000000009</v>
          </cell>
        </row>
        <row r="275">
          <cell r="Q275">
            <v>0.13700000000000009</v>
          </cell>
        </row>
        <row r="276">
          <cell r="Q276">
            <v>0.13750000000000009</v>
          </cell>
        </row>
        <row r="277">
          <cell r="Q277">
            <v>0.13800000000000009</v>
          </cell>
        </row>
        <row r="278">
          <cell r="Q278">
            <v>0.1385000000000001</v>
          </cell>
        </row>
        <row r="279">
          <cell r="Q279">
            <v>0.1390000000000001</v>
          </cell>
        </row>
        <row r="280">
          <cell r="Q280">
            <v>0.1395000000000001</v>
          </cell>
        </row>
        <row r="281">
          <cell r="Q281">
            <v>0.1400000000000001</v>
          </cell>
        </row>
        <row r="282">
          <cell r="Q282">
            <v>0.1405000000000001</v>
          </cell>
        </row>
        <row r="283">
          <cell r="Q283">
            <v>0.1410000000000001</v>
          </cell>
        </row>
        <row r="284">
          <cell r="Q284">
            <v>0.1415000000000001</v>
          </cell>
        </row>
        <row r="285">
          <cell r="Q285">
            <v>0.1420000000000001</v>
          </cell>
        </row>
        <row r="286">
          <cell r="Q286">
            <v>0.1425000000000001</v>
          </cell>
        </row>
        <row r="287">
          <cell r="Q287">
            <v>0.1430000000000001</v>
          </cell>
        </row>
        <row r="288">
          <cell r="Q288">
            <v>0.1435000000000001</v>
          </cell>
        </row>
        <row r="289">
          <cell r="Q289">
            <v>0.1440000000000001</v>
          </cell>
        </row>
        <row r="290">
          <cell r="Q290">
            <v>0.1445000000000001</v>
          </cell>
        </row>
        <row r="291">
          <cell r="Q291">
            <v>0.1450000000000001</v>
          </cell>
        </row>
        <row r="292">
          <cell r="Q292">
            <v>0.1455000000000001</v>
          </cell>
        </row>
        <row r="293">
          <cell r="Q293">
            <v>0.1460000000000001</v>
          </cell>
        </row>
        <row r="294">
          <cell r="Q294">
            <v>0.1465000000000001</v>
          </cell>
        </row>
        <row r="295">
          <cell r="Q295">
            <v>0.1470000000000001</v>
          </cell>
        </row>
        <row r="296">
          <cell r="Q296">
            <v>0.1475000000000001</v>
          </cell>
        </row>
        <row r="297">
          <cell r="Q297">
            <v>0.1480000000000001</v>
          </cell>
        </row>
        <row r="298">
          <cell r="Q298">
            <v>0.1485000000000001</v>
          </cell>
        </row>
        <row r="299">
          <cell r="Q299">
            <v>0.1490000000000001</v>
          </cell>
        </row>
        <row r="300">
          <cell r="Q300">
            <v>0.14950000000000011</v>
          </cell>
        </row>
        <row r="301">
          <cell r="Q301">
            <v>0.15000000000000011</v>
          </cell>
        </row>
        <row r="302">
          <cell r="Q302">
            <v>0.15050000000000011</v>
          </cell>
        </row>
        <row r="303">
          <cell r="Q303">
            <v>0.15100000000000011</v>
          </cell>
        </row>
        <row r="304">
          <cell r="Q304">
            <v>0.15150000000000011</v>
          </cell>
        </row>
        <row r="305">
          <cell r="Q305">
            <v>0.15200000000000011</v>
          </cell>
        </row>
        <row r="306">
          <cell r="Q306">
            <v>0.15250000000000011</v>
          </cell>
        </row>
        <row r="307">
          <cell r="Q307">
            <v>0.15300000000000011</v>
          </cell>
        </row>
        <row r="308">
          <cell r="Q308">
            <v>0.15350000000000011</v>
          </cell>
        </row>
        <row r="309">
          <cell r="Q309">
            <v>0.15400000000000011</v>
          </cell>
        </row>
        <row r="310">
          <cell r="Q310">
            <v>0.15450000000000011</v>
          </cell>
        </row>
        <row r="311">
          <cell r="Q311">
            <v>0.15500000000000011</v>
          </cell>
        </row>
        <row r="312">
          <cell r="Q312">
            <v>0.15550000000000011</v>
          </cell>
        </row>
        <row r="313">
          <cell r="Q313">
            <v>0.15600000000000011</v>
          </cell>
        </row>
        <row r="314">
          <cell r="Q314">
            <v>0.15650000000000011</v>
          </cell>
        </row>
        <row r="315">
          <cell r="Q315">
            <v>0.15700000000000011</v>
          </cell>
        </row>
        <row r="316">
          <cell r="Q316">
            <v>0.15750000000000011</v>
          </cell>
        </row>
        <row r="317">
          <cell r="Q317">
            <v>0.15800000000000011</v>
          </cell>
        </row>
        <row r="318">
          <cell r="Q318">
            <v>0.15850000000000011</v>
          </cell>
        </row>
        <row r="319">
          <cell r="Q319">
            <v>0.15900000000000011</v>
          </cell>
        </row>
        <row r="320">
          <cell r="Q320">
            <v>0.15950000000000011</v>
          </cell>
        </row>
        <row r="321">
          <cell r="Q321">
            <v>0.16000000000000011</v>
          </cell>
        </row>
        <row r="322">
          <cell r="Q322">
            <v>0.16050000000000011</v>
          </cell>
        </row>
        <row r="323">
          <cell r="Q323">
            <v>0.16100000000000012</v>
          </cell>
        </row>
        <row r="324">
          <cell r="Q324">
            <v>0.16150000000000012</v>
          </cell>
        </row>
        <row r="325">
          <cell r="Q325">
            <v>0.16200000000000012</v>
          </cell>
        </row>
        <row r="326">
          <cell r="Q326">
            <v>0.16250000000000012</v>
          </cell>
        </row>
        <row r="327">
          <cell r="Q327">
            <v>0.16300000000000012</v>
          </cell>
        </row>
        <row r="328">
          <cell r="Q328">
            <v>0.16350000000000012</v>
          </cell>
        </row>
        <row r="329">
          <cell r="Q329">
            <v>0.16400000000000012</v>
          </cell>
        </row>
        <row r="330">
          <cell r="Q330">
            <v>0.16450000000000012</v>
          </cell>
        </row>
        <row r="331">
          <cell r="Q331">
            <v>0.16500000000000012</v>
          </cell>
        </row>
        <row r="332">
          <cell r="Q332">
            <v>0.16550000000000012</v>
          </cell>
        </row>
        <row r="333">
          <cell r="Q333">
            <v>0.16600000000000012</v>
          </cell>
        </row>
        <row r="334">
          <cell r="Q334">
            <v>0.16650000000000012</v>
          </cell>
        </row>
        <row r="335">
          <cell r="Q335">
            <v>0.16700000000000012</v>
          </cell>
        </row>
        <row r="336">
          <cell r="Q336">
            <v>0.16750000000000012</v>
          </cell>
        </row>
        <row r="337">
          <cell r="Q337">
            <v>0.16800000000000012</v>
          </cell>
        </row>
        <row r="338">
          <cell r="Q338">
            <v>0.16850000000000012</v>
          </cell>
        </row>
        <row r="339">
          <cell r="Q339">
            <v>0.16900000000000012</v>
          </cell>
        </row>
        <row r="340">
          <cell r="Q340">
            <v>0.16950000000000012</v>
          </cell>
        </row>
        <row r="341">
          <cell r="Q341">
            <v>0.17000000000000012</v>
          </cell>
        </row>
        <row r="342">
          <cell r="Q342">
            <v>0.17050000000000012</v>
          </cell>
        </row>
        <row r="343">
          <cell r="Q343">
            <v>0.17100000000000012</v>
          </cell>
        </row>
        <row r="344">
          <cell r="Q344">
            <v>0.17150000000000012</v>
          </cell>
        </row>
        <row r="345">
          <cell r="Q345">
            <v>0.17200000000000013</v>
          </cell>
        </row>
        <row r="346">
          <cell r="Q346">
            <v>0.17250000000000013</v>
          </cell>
        </row>
        <row r="347">
          <cell r="Q347">
            <v>0.17300000000000013</v>
          </cell>
        </row>
        <row r="348">
          <cell r="Q348">
            <v>0.17350000000000013</v>
          </cell>
        </row>
        <row r="349">
          <cell r="Q349">
            <v>0.17400000000000013</v>
          </cell>
        </row>
        <row r="350">
          <cell r="Q350">
            <v>0.17450000000000013</v>
          </cell>
        </row>
        <row r="351">
          <cell r="Q351">
            <v>0.17500000000000013</v>
          </cell>
        </row>
        <row r="352">
          <cell r="Q352">
            <v>0.17550000000000013</v>
          </cell>
        </row>
        <row r="353">
          <cell r="Q353">
            <v>0.17600000000000013</v>
          </cell>
        </row>
        <row r="354">
          <cell r="Q354">
            <v>0.17650000000000013</v>
          </cell>
        </row>
        <row r="355">
          <cell r="Q355">
            <v>0.17700000000000013</v>
          </cell>
        </row>
        <row r="356">
          <cell r="Q356">
            <v>0.17750000000000013</v>
          </cell>
        </row>
        <row r="357">
          <cell r="Q357">
            <v>0.17800000000000013</v>
          </cell>
        </row>
        <row r="358">
          <cell r="Q358">
            <v>0.17850000000000013</v>
          </cell>
        </row>
        <row r="359">
          <cell r="Q359">
            <v>0.17900000000000013</v>
          </cell>
        </row>
        <row r="360">
          <cell r="Q360">
            <v>0.17950000000000013</v>
          </cell>
        </row>
        <row r="361">
          <cell r="Q361">
            <v>0.18000000000000013</v>
          </cell>
        </row>
        <row r="362">
          <cell r="Q362">
            <v>0.18050000000000013</v>
          </cell>
        </row>
        <row r="363">
          <cell r="Q363">
            <v>0.18100000000000013</v>
          </cell>
        </row>
        <row r="364">
          <cell r="Q364">
            <v>0.18150000000000013</v>
          </cell>
        </row>
        <row r="365">
          <cell r="Q365">
            <v>0.18200000000000013</v>
          </cell>
        </row>
        <row r="366">
          <cell r="Q366">
            <v>0.18250000000000013</v>
          </cell>
        </row>
        <row r="367">
          <cell r="Q367">
            <v>0.18300000000000013</v>
          </cell>
        </row>
        <row r="368">
          <cell r="Q368">
            <v>0.18350000000000014</v>
          </cell>
        </row>
        <row r="369">
          <cell r="Q369">
            <v>0.18400000000000014</v>
          </cell>
        </row>
        <row r="370">
          <cell r="Q370">
            <v>0.18450000000000014</v>
          </cell>
        </row>
        <row r="371">
          <cell r="Q371">
            <v>0.18500000000000014</v>
          </cell>
        </row>
        <row r="372">
          <cell r="Q372">
            <v>0.18550000000000014</v>
          </cell>
        </row>
        <row r="373">
          <cell r="Q373">
            <v>0.18600000000000014</v>
          </cell>
        </row>
        <row r="374">
          <cell r="Q374">
            <v>0.18650000000000014</v>
          </cell>
        </row>
        <row r="375">
          <cell r="Q375">
            <v>0.18700000000000014</v>
          </cell>
        </row>
        <row r="376">
          <cell r="Q376">
            <v>0.18750000000000014</v>
          </cell>
        </row>
        <row r="377">
          <cell r="Q377">
            <v>0.18800000000000014</v>
          </cell>
        </row>
        <row r="378">
          <cell r="Q378">
            <v>0.18850000000000014</v>
          </cell>
        </row>
        <row r="379">
          <cell r="Q379">
            <v>0.18900000000000014</v>
          </cell>
        </row>
        <row r="380">
          <cell r="Q380">
            <v>0.18950000000000014</v>
          </cell>
        </row>
        <row r="381">
          <cell r="Q381">
            <v>0.19000000000000014</v>
          </cell>
        </row>
        <row r="382">
          <cell r="Q382">
            <v>0.19050000000000014</v>
          </cell>
        </row>
        <row r="383">
          <cell r="Q383">
            <v>0.19100000000000014</v>
          </cell>
        </row>
        <row r="384">
          <cell r="Q384">
            <v>0.19150000000000014</v>
          </cell>
        </row>
        <row r="385">
          <cell r="Q385">
            <v>0.19200000000000014</v>
          </cell>
        </row>
        <row r="386">
          <cell r="Q386">
            <v>0.19250000000000014</v>
          </cell>
        </row>
        <row r="387">
          <cell r="Q387">
            <v>0.19300000000000014</v>
          </cell>
        </row>
        <row r="388">
          <cell r="Q388">
            <v>0.19350000000000014</v>
          </cell>
        </row>
        <row r="389">
          <cell r="Q389">
            <v>0.19400000000000014</v>
          </cell>
        </row>
        <row r="390">
          <cell r="Q390">
            <v>0.19450000000000014</v>
          </cell>
        </row>
        <row r="391">
          <cell r="Q391">
            <v>0.19500000000000015</v>
          </cell>
        </row>
        <row r="392">
          <cell r="Q392">
            <v>0.19550000000000015</v>
          </cell>
        </row>
        <row r="393">
          <cell r="Q393">
            <v>0.19600000000000015</v>
          </cell>
        </row>
        <row r="394">
          <cell r="Q394">
            <v>0.19650000000000015</v>
          </cell>
        </row>
        <row r="395">
          <cell r="Q395">
            <v>0.19700000000000015</v>
          </cell>
        </row>
        <row r="396">
          <cell r="Q396">
            <v>0.19750000000000015</v>
          </cell>
        </row>
        <row r="397">
          <cell r="Q397">
            <v>0.19800000000000015</v>
          </cell>
        </row>
        <row r="398">
          <cell r="Q398">
            <v>0.19850000000000015</v>
          </cell>
        </row>
        <row r="399">
          <cell r="Q399">
            <v>0.19900000000000015</v>
          </cell>
        </row>
        <row r="400">
          <cell r="Q400">
            <v>0.19950000000000015</v>
          </cell>
        </row>
        <row r="401">
          <cell r="Q401">
            <v>0.20000000000000015</v>
          </cell>
        </row>
        <row r="402">
          <cell r="Q402">
            <v>0.20050000000000015</v>
          </cell>
        </row>
        <row r="403">
          <cell r="Q403">
            <v>0.20100000000000015</v>
          </cell>
        </row>
        <row r="404">
          <cell r="Q404">
            <v>0.20150000000000015</v>
          </cell>
        </row>
        <row r="405">
          <cell r="Q405">
            <v>0.20200000000000015</v>
          </cell>
        </row>
        <row r="406">
          <cell r="Q406">
            <v>0.20250000000000015</v>
          </cell>
        </row>
        <row r="407">
          <cell r="Q407">
            <v>0.20300000000000015</v>
          </cell>
        </row>
        <row r="408">
          <cell r="Q408">
            <v>0.20350000000000015</v>
          </cell>
        </row>
        <row r="409">
          <cell r="Q409">
            <v>0.20400000000000015</v>
          </cell>
        </row>
        <row r="410">
          <cell r="Q410">
            <v>0.20450000000000015</v>
          </cell>
        </row>
        <row r="411">
          <cell r="Q411">
            <v>0.20500000000000015</v>
          </cell>
        </row>
        <row r="412">
          <cell r="Q412">
            <v>0.20550000000000015</v>
          </cell>
        </row>
        <row r="413">
          <cell r="Q413">
            <v>0.20600000000000016</v>
          </cell>
        </row>
        <row r="414">
          <cell r="Q414">
            <v>0.20650000000000016</v>
          </cell>
        </row>
        <row r="415">
          <cell r="Q415">
            <v>0.20700000000000016</v>
          </cell>
        </row>
        <row r="416">
          <cell r="Q416">
            <v>0.20750000000000016</v>
          </cell>
        </row>
        <row r="417">
          <cell r="Q417">
            <v>0.20800000000000016</v>
          </cell>
        </row>
        <row r="418">
          <cell r="Q418">
            <v>0.20850000000000016</v>
          </cell>
        </row>
        <row r="419">
          <cell r="Q419">
            <v>0.20900000000000016</v>
          </cell>
        </row>
        <row r="420">
          <cell r="Q420">
            <v>0.20950000000000016</v>
          </cell>
        </row>
        <row r="421">
          <cell r="Q421">
            <v>0.21000000000000016</v>
          </cell>
        </row>
        <row r="422">
          <cell r="Q422">
            <v>0.21050000000000016</v>
          </cell>
        </row>
        <row r="423">
          <cell r="Q423">
            <v>0.21100000000000016</v>
          </cell>
        </row>
        <row r="424">
          <cell r="Q424">
            <v>0.21150000000000016</v>
          </cell>
        </row>
        <row r="425">
          <cell r="Q425">
            <v>0.21200000000000016</v>
          </cell>
        </row>
        <row r="426">
          <cell r="Q426">
            <v>0.21250000000000016</v>
          </cell>
        </row>
        <row r="427">
          <cell r="Q427">
            <v>0.21300000000000016</v>
          </cell>
        </row>
        <row r="428">
          <cell r="Q428">
            <v>0.21350000000000016</v>
          </cell>
        </row>
        <row r="429">
          <cell r="Q429">
            <v>0.21400000000000016</v>
          </cell>
        </row>
        <row r="430">
          <cell r="Q430">
            <v>0.21450000000000016</v>
          </cell>
        </row>
        <row r="431">
          <cell r="Q431">
            <v>0.21500000000000016</v>
          </cell>
        </row>
        <row r="432">
          <cell r="Q432">
            <v>0.21550000000000016</v>
          </cell>
        </row>
        <row r="433">
          <cell r="Q433">
            <v>0.21600000000000016</v>
          </cell>
        </row>
        <row r="434">
          <cell r="Q434">
            <v>0.21650000000000016</v>
          </cell>
        </row>
        <row r="435">
          <cell r="Q435">
            <v>0.21700000000000016</v>
          </cell>
        </row>
        <row r="436">
          <cell r="Q436">
            <v>0.21750000000000017</v>
          </cell>
        </row>
        <row r="437">
          <cell r="Q437">
            <v>0.21800000000000017</v>
          </cell>
        </row>
        <row r="438">
          <cell r="Q438">
            <v>0.21850000000000017</v>
          </cell>
        </row>
        <row r="439">
          <cell r="Q439">
            <v>0.21900000000000017</v>
          </cell>
        </row>
        <row r="440">
          <cell r="Q440">
            <v>0.21950000000000017</v>
          </cell>
        </row>
        <row r="441">
          <cell r="Q441">
            <v>0.22000000000000017</v>
          </cell>
        </row>
        <row r="442">
          <cell r="Q442">
            <v>0.22050000000000017</v>
          </cell>
        </row>
        <row r="443">
          <cell r="Q443">
            <v>0.22100000000000017</v>
          </cell>
        </row>
        <row r="444">
          <cell r="Q444">
            <v>0.22150000000000017</v>
          </cell>
        </row>
        <row r="445">
          <cell r="Q445">
            <v>0.22200000000000017</v>
          </cell>
        </row>
        <row r="446">
          <cell r="Q446">
            <v>0.22250000000000017</v>
          </cell>
        </row>
        <row r="447">
          <cell r="Q447">
            <v>0.22300000000000017</v>
          </cell>
        </row>
        <row r="448">
          <cell r="Q448">
            <v>0.22350000000000017</v>
          </cell>
        </row>
        <row r="449">
          <cell r="Q449">
            <v>0.22400000000000017</v>
          </cell>
        </row>
        <row r="450">
          <cell r="Q450">
            <v>0.22450000000000017</v>
          </cell>
        </row>
        <row r="451">
          <cell r="Q451">
            <v>0.22500000000000017</v>
          </cell>
        </row>
        <row r="452">
          <cell r="Q452">
            <v>0.22550000000000017</v>
          </cell>
        </row>
        <row r="453">
          <cell r="Q453">
            <v>0.22600000000000017</v>
          </cell>
        </row>
        <row r="454">
          <cell r="Q454">
            <v>0.22650000000000017</v>
          </cell>
        </row>
        <row r="455">
          <cell r="Q455">
            <v>0.22700000000000017</v>
          </cell>
        </row>
        <row r="456">
          <cell r="Q456">
            <v>0.22750000000000017</v>
          </cell>
        </row>
        <row r="457">
          <cell r="Q457">
            <v>0.22800000000000017</v>
          </cell>
        </row>
        <row r="458">
          <cell r="Q458">
            <v>0.22850000000000018</v>
          </cell>
        </row>
        <row r="459">
          <cell r="Q459">
            <v>0.22900000000000018</v>
          </cell>
        </row>
        <row r="460">
          <cell r="Q460">
            <v>0.22950000000000018</v>
          </cell>
        </row>
        <row r="461">
          <cell r="Q461">
            <v>0.23000000000000018</v>
          </cell>
        </row>
        <row r="462">
          <cell r="Q462">
            <v>0.23050000000000018</v>
          </cell>
        </row>
        <row r="463">
          <cell r="Q463">
            <v>0.23100000000000018</v>
          </cell>
        </row>
        <row r="464">
          <cell r="Q464">
            <v>0.23150000000000018</v>
          </cell>
        </row>
        <row r="465">
          <cell r="Q465">
            <v>0.23200000000000018</v>
          </cell>
        </row>
        <row r="466">
          <cell r="Q466">
            <v>0.23250000000000018</v>
          </cell>
        </row>
        <row r="467">
          <cell r="Q467">
            <v>0.23300000000000018</v>
          </cell>
        </row>
        <row r="468">
          <cell r="Q468">
            <v>0.23350000000000018</v>
          </cell>
        </row>
        <row r="469">
          <cell r="Q469">
            <v>0.23400000000000018</v>
          </cell>
        </row>
        <row r="470">
          <cell r="Q470">
            <v>0.23450000000000018</v>
          </cell>
        </row>
        <row r="471">
          <cell r="Q471">
            <v>0.23500000000000018</v>
          </cell>
        </row>
        <row r="472">
          <cell r="Q472">
            <v>0.23550000000000018</v>
          </cell>
        </row>
        <row r="473">
          <cell r="Q473">
            <v>0.23600000000000018</v>
          </cell>
        </row>
        <row r="474">
          <cell r="Q474">
            <v>0.23650000000000018</v>
          </cell>
        </row>
        <row r="475">
          <cell r="Q475">
            <v>0.23700000000000018</v>
          </cell>
        </row>
        <row r="476">
          <cell r="Q476">
            <v>0.23750000000000018</v>
          </cell>
        </row>
        <row r="477">
          <cell r="Q477">
            <v>0.23800000000000018</v>
          </cell>
        </row>
        <row r="478">
          <cell r="Q478">
            <v>0.23850000000000018</v>
          </cell>
        </row>
        <row r="479">
          <cell r="Q479">
            <v>0.23900000000000018</v>
          </cell>
        </row>
        <row r="480">
          <cell r="Q480">
            <v>0.23950000000000018</v>
          </cell>
        </row>
        <row r="481">
          <cell r="Q481">
            <v>0.24000000000000019</v>
          </cell>
        </row>
        <row r="482">
          <cell r="Q482">
            <v>0.24050000000000019</v>
          </cell>
        </row>
        <row r="483">
          <cell r="Q483">
            <v>0.24100000000000019</v>
          </cell>
        </row>
        <row r="484">
          <cell r="Q484">
            <v>0.24150000000000019</v>
          </cell>
        </row>
        <row r="485">
          <cell r="Q485">
            <v>0.24200000000000019</v>
          </cell>
        </row>
        <row r="486">
          <cell r="Q486">
            <v>0.24250000000000019</v>
          </cell>
        </row>
        <row r="487">
          <cell r="Q487">
            <v>0.24300000000000019</v>
          </cell>
        </row>
        <row r="488">
          <cell r="Q488">
            <v>0.24350000000000019</v>
          </cell>
        </row>
        <row r="489">
          <cell r="Q489">
            <v>0.24400000000000019</v>
          </cell>
        </row>
        <row r="490">
          <cell r="Q490">
            <v>0.24450000000000019</v>
          </cell>
        </row>
        <row r="491">
          <cell r="Q491">
            <v>0.24500000000000019</v>
          </cell>
        </row>
        <row r="492">
          <cell r="Q492">
            <v>0.24550000000000019</v>
          </cell>
        </row>
        <row r="493">
          <cell r="Q493">
            <v>0.24600000000000019</v>
          </cell>
        </row>
        <row r="494">
          <cell r="Q494">
            <v>0.24650000000000019</v>
          </cell>
        </row>
        <row r="495">
          <cell r="Q495">
            <v>0.24700000000000019</v>
          </cell>
        </row>
        <row r="496">
          <cell r="Q496">
            <v>0.24750000000000019</v>
          </cell>
        </row>
        <row r="497">
          <cell r="Q497">
            <v>0.24800000000000019</v>
          </cell>
        </row>
        <row r="498">
          <cell r="Q498">
            <v>0.24850000000000019</v>
          </cell>
        </row>
        <row r="499">
          <cell r="Q499">
            <v>0.24900000000000019</v>
          </cell>
        </row>
        <row r="500">
          <cell r="Q500">
            <v>0.24950000000000019</v>
          </cell>
        </row>
        <row r="501">
          <cell r="Q501">
            <v>0.25000000000000017</v>
          </cell>
        </row>
        <row r="502">
          <cell r="Q502">
            <v>0.25050000000000017</v>
          </cell>
        </row>
        <row r="503">
          <cell r="Q503">
            <v>0.25100000000000017</v>
          </cell>
        </row>
        <row r="504">
          <cell r="Q504">
            <v>0.25150000000000017</v>
          </cell>
        </row>
        <row r="505">
          <cell r="Q505">
            <v>0.25200000000000017</v>
          </cell>
        </row>
        <row r="506">
          <cell r="Q506">
            <v>0.25250000000000017</v>
          </cell>
        </row>
        <row r="507">
          <cell r="Q507">
            <v>0.25300000000000017</v>
          </cell>
        </row>
        <row r="508">
          <cell r="Q508">
            <v>0.25350000000000017</v>
          </cell>
        </row>
        <row r="509">
          <cell r="Q509">
            <v>0.25400000000000017</v>
          </cell>
        </row>
        <row r="510">
          <cell r="Q510">
            <v>0.25450000000000017</v>
          </cell>
        </row>
        <row r="511">
          <cell r="Q511">
            <v>0.25500000000000017</v>
          </cell>
        </row>
        <row r="512">
          <cell r="Q512">
            <v>0.25550000000000017</v>
          </cell>
        </row>
        <row r="513">
          <cell r="Q513">
            <v>0.25600000000000017</v>
          </cell>
        </row>
        <row r="514">
          <cell r="Q514">
            <v>0.25650000000000017</v>
          </cell>
        </row>
        <row r="515">
          <cell r="Q515">
            <v>0.25700000000000017</v>
          </cell>
        </row>
        <row r="516">
          <cell r="Q516">
            <v>0.25750000000000017</v>
          </cell>
        </row>
        <row r="517">
          <cell r="Q517">
            <v>0.25800000000000017</v>
          </cell>
        </row>
        <row r="518">
          <cell r="Q518">
            <v>0.25850000000000017</v>
          </cell>
        </row>
        <row r="519">
          <cell r="Q519">
            <v>0.25900000000000017</v>
          </cell>
        </row>
        <row r="520">
          <cell r="Q520">
            <v>0.25950000000000017</v>
          </cell>
        </row>
        <row r="521">
          <cell r="Q521">
            <v>0.26000000000000018</v>
          </cell>
        </row>
        <row r="522">
          <cell r="Q522">
            <v>0.26050000000000018</v>
          </cell>
        </row>
        <row r="523">
          <cell r="Q523">
            <v>0.26100000000000018</v>
          </cell>
        </row>
        <row r="524">
          <cell r="Q524">
            <v>0.26150000000000018</v>
          </cell>
        </row>
        <row r="525">
          <cell r="Q525">
            <v>0.26200000000000018</v>
          </cell>
        </row>
        <row r="526">
          <cell r="Q526">
            <v>0.26250000000000018</v>
          </cell>
        </row>
        <row r="527">
          <cell r="Q527">
            <v>0.26300000000000018</v>
          </cell>
        </row>
        <row r="528">
          <cell r="Q528">
            <v>0.26350000000000018</v>
          </cell>
        </row>
        <row r="529">
          <cell r="Q529">
            <v>0.26400000000000018</v>
          </cell>
        </row>
        <row r="530">
          <cell r="Q530">
            <v>0.26450000000000018</v>
          </cell>
        </row>
        <row r="531">
          <cell r="Q531">
            <v>0.26500000000000018</v>
          </cell>
        </row>
        <row r="532">
          <cell r="Q532">
            <v>0.26550000000000018</v>
          </cell>
        </row>
        <row r="533">
          <cell r="Q533">
            <v>0.26600000000000018</v>
          </cell>
        </row>
        <row r="534">
          <cell r="Q534">
            <v>0.26650000000000018</v>
          </cell>
        </row>
        <row r="535">
          <cell r="Q535">
            <v>0.26700000000000018</v>
          </cell>
        </row>
        <row r="536">
          <cell r="Q536">
            <v>0.26750000000000018</v>
          </cell>
        </row>
        <row r="537">
          <cell r="Q537">
            <v>0.26800000000000018</v>
          </cell>
        </row>
        <row r="538">
          <cell r="Q538">
            <v>0.26850000000000018</v>
          </cell>
        </row>
        <row r="539">
          <cell r="Q539">
            <v>0.26900000000000018</v>
          </cell>
        </row>
        <row r="540">
          <cell r="Q540">
            <v>0.26950000000000018</v>
          </cell>
        </row>
        <row r="541">
          <cell r="Q541">
            <v>0.27000000000000018</v>
          </cell>
        </row>
        <row r="542">
          <cell r="Q542">
            <v>0.27050000000000018</v>
          </cell>
        </row>
        <row r="543">
          <cell r="Q543">
            <v>0.27100000000000019</v>
          </cell>
        </row>
        <row r="544">
          <cell r="Q544">
            <v>0.27150000000000019</v>
          </cell>
        </row>
        <row r="545">
          <cell r="Q545">
            <v>0.27200000000000019</v>
          </cell>
        </row>
        <row r="546">
          <cell r="Q546">
            <v>0.27250000000000019</v>
          </cell>
        </row>
        <row r="547">
          <cell r="Q547">
            <v>0.27300000000000019</v>
          </cell>
        </row>
        <row r="548">
          <cell r="Q548">
            <v>0.27350000000000019</v>
          </cell>
        </row>
        <row r="549">
          <cell r="Q549">
            <v>0.27400000000000019</v>
          </cell>
        </row>
        <row r="550">
          <cell r="Q550">
            <v>0.27450000000000019</v>
          </cell>
        </row>
        <row r="551">
          <cell r="Q551">
            <v>0.27500000000000019</v>
          </cell>
        </row>
        <row r="552">
          <cell r="Q552">
            <v>0.27550000000000019</v>
          </cell>
        </row>
        <row r="553">
          <cell r="Q553">
            <v>0.27600000000000019</v>
          </cell>
        </row>
        <row r="554">
          <cell r="Q554">
            <v>0.27650000000000019</v>
          </cell>
        </row>
        <row r="555">
          <cell r="Q555">
            <v>0.27700000000000019</v>
          </cell>
        </row>
        <row r="556">
          <cell r="Q556">
            <v>0.27750000000000019</v>
          </cell>
        </row>
        <row r="557">
          <cell r="Q557">
            <v>0.27800000000000019</v>
          </cell>
        </row>
        <row r="558">
          <cell r="Q558">
            <v>0.27850000000000019</v>
          </cell>
        </row>
        <row r="559">
          <cell r="Q559">
            <v>0.27900000000000019</v>
          </cell>
        </row>
        <row r="560">
          <cell r="Q560">
            <v>0.27950000000000019</v>
          </cell>
        </row>
        <row r="561">
          <cell r="Q561">
            <v>0.28000000000000019</v>
          </cell>
        </row>
        <row r="562">
          <cell r="Q562">
            <v>0.28050000000000019</v>
          </cell>
        </row>
        <row r="563">
          <cell r="Q563">
            <v>0.28100000000000019</v>
          </cell>
        </row>
        <row r="564">
          <cell r="Q564">
            <v>0.28150000000000019</v>
          </cell>
        </row>
        <row r="565">
          <cell r="Q565">
            <v>0.28200000000000019</v>
          </cell>
        </row>
        <row r="566">
          <cell r="Q566">
            <v>0.2825000000000002</v>
          </cell>
        </row>
        <row r="567">
          <cell r="Q567">
            <v>0.2830000000000002</v>
          </cell>
        </row>
        <row r="568">
          <cell r="Q568">
            <v>0.2835000000000002</v>
          </cell>
        </row>
        <row r="569">
          <cell r="Q569">
            <v>0.2840000000000002</v>
          </cell>
        </row>
        <row r="570">
          <cell r="Q570">
            <v>0.2845000000000002</v>
          </cell>
        </row>
        <row r="571">
          <cell r="Q571">
            <v>0.2850000000000002</v>
          </cell>
        </row>
        <row r="572">
          <cell r="Q572">
            <v>0.2855000000000002</v>
          </cell>
        </row>
        <row r="573">
          <cell r="Q573">
            <v>0.2860000000000002</v>
          </cell>
        </row>
        <row r="574">
          <cell r="Q574">
            <v>0.2865000000000002</v>
          </cell>
        </row>
        <row r="575">
          <cell r="Q575">
            <v>0.2870000000000002</v>
          </cell>
        </row>
        <row r="576">
          <cell r="Q576">
            <v>0.2875000000000002</v>
          </cell>
        </row>
        <row r="577">
          <cell r="Q577">
            <v>0.2880000000000002</v>
          </cell>
        </row>
        <row r="578">
          <cell r="Q578">
            <v>0.2885000000000002</v>
          </cell>
        </row>
        <row r="579">
          <cell r="Q579">
            <v>0.2890000000000002</v>
          </cell>
        </row>
        <row r="580">
          <cell r="Q580">
            <v>0.2895000000000002</v>
          </cell>
        </row>
        <row r="581">
          <cell r="Q581">
            <v>0.2900000000000002</v>
          </cell>
        </row>
        <row r="582">
          <cell r="Q582">
            <v>0.2905000000000002</v>
          </cell>
        </row>
        <row r="583">
          <cell r="Q583">
            <v>0.2910000000000002</v>
          </cell>
        </row>
        <row r="584">
          <cell r="Q584">
            <v>0.2915000000000002</v>
          </cell>
        </row>
        <row r="585">
          <cell r="Q585">
            <v>0.2920000000000002</v>
          </cell>
        </row>
        <row r="586">
          <cell r="Q586">
            <v>0.2925000000000002</v>
          </cell>
        </row>
        <row r="587">
          <cell r="Q587">
            <v>0.2930000000000002</v>
          </cell>
        </row>
        <row r="588">
          <cell r="Q588">
            <v>0.29350000000000021</v>
          </cell>
        </row>
        <row r="589">
          <cell r="Q589">
            <v>0.29400000000000021</v>
          </cell>
        </row>
        <row r="590">
          <cell r="Q590">
            <v>0.29450000000000021</v>
          </cell>
        </row>
        <row r="591">
          <cell r="Q591">
            <v>0.29500000000000021</v>
          </cell>
        </row>
        <row r="592">
          <cell r="Q592">
            <v>0.29550000000000021</v>
          </cell>
        </row>
        <row r="593">
          <cell r="Q593">
            <v>0.29600000000000021</v>
          </cell>
        </row>
        <row r="594">
          <cell r="Q594">
            <v>0.29650000000000021</v>
          </cell>
        </row>
        <row r="595">
          <cell r="Q595">
            <v>0.29700000000000021</v>
          </cell>
        </row>
        <row r="596">
          <cell r="Q596">
            <v>0.29750000000000021</v>
          </cell>
        </row>
        <row r="597">
          <cell r="Q597">
            <v>0.29800000000000021</v>
          </cell>
        </row>
        <row r="598">
          <cell r="Q598">
            <v>0.29850000000000021</v>
          </cell>
        </row>
        <row r="599">
          <cell r="Q599">
            <v>0.29900000000000021</v>
          </cell>
        </row>
        <row r="600">
          <cell r="Q600">
            <v>0.29950000000000021</v>
          </cell>
        </row>
        <row r="601">
          <cell r="Q601">
            <v>0.30000000000000021</v>
          </cell>
        </row>
        <row r="602">
          <cell r="Q602">
            <v>0.30050000000000021</v>
          </cell>
        </row>
        <row r="603">
          <cell r="Q603">
            <v>0.30100000000000021</v>
          </cell>
        </row>
        <row r="604">
          <cell r="Q604">
            <v>0.30150000000000021</v>
          </cell>
        </row>
        <row r="605">
          <cell r="Q605">
            <v>0.30200000000000021</v>
          </cell>
        </row>
        <row r="606">
          <cell r="Q606">
            <v>0.30250000000000021</v>
          </cell>
        </row>
        <row r="607">
          <cell r="Q607">
            <v>0.30300000000000021</v>
          </cell>
        </row>
        <row r="608">
          <cell r="Q608">
            <v>0.30350000000000021</v>
          </cell>
        </row>
        <row r="609">
          <cell r="Q609">
            <v>0.30400000000000021</v>
          </cell>
        </row>
        <row r="610">
          <cell r="Q610">
            <v>0.30450000000000021</v>
          </cell>
        </row>
        <row r="611">
          <cell r="Q611">
            <v>0.30500000000000022</v>
          </cell>
        </row>
        <row r="612">
          <cell r="Q612">
            <v>0.30550000000000022</v>
          </cell>
        </row>
        <row r="613">
          <cell r="Q613">
            <v>0.30600000000000022</v>
          </cell>
        </row>
        <row r="614">
          <cell r="Q614">
            <v>0.30650000000000022</v>
          </cell>
        </row>
        <row r="615">
          <cell r="Q615">
            <v>0.30700000000000022</v>
          </cell>
        </row>
        <row r="616">
          <cell r="Q616">
            <v>0.30750000000000022</v>
          </cell>
        </row>
        <row r="617">
          <cell r="Q617">
            <v>0.30800000000000022</v>
          </cell>
        </row>
        <row r="618">
          <cell r="Q618">
            <v>0.30850000000000022</v>
          </cell>
        </row>
        <row r="619">
          <cell r="Q619">
            <v>0.30900000000000022</v>
          </cell>
        </row>
        <row r="620">
          <cell r="Q620">
            <v>0.30950000000000022</v>
          </cell>
        </row>
        <row r="621">
          <cell r="Q621">
            <v>0.31000000000000022</v>
          </cell>
        </row>
        <row r="622">
          <cell r="Q622">
            <v>0.31050000000000022</v>
          </cell>
        </row>
        <row r="623">
          <cell r="Q623">
            <v>0.31100000000000022</v>
          </cell>
        </row>
        <row r="624">
          <cell r="Q624">
            <v>0.31150000000000022</v>
          </cell>
        </row>
        <row r="625">
          <cell r="Q625">
            <v>0.31200000000000022</v>
          </cell>
        </row>
        <row r="626">
          <cell r="Q626">
            <v>0.31250000000000022</v>
          </cell>
        </row>
        <row r="627">
          <cell r="Q627">
            <v>0.31300000000000022</v>
          </cell>
        </row>
        <row r="628">
          <cell r="Q628">
            <v>0.31350000000000022</v>
          </cell>
        </row>
        <row r="629">
          <cell r="Q629">
            <v>0.31400000000000022</v>
          </cell>
        </row>
        <row r="630">
          <cell r="Q630">
            <v>0.31450000000000022</v>
          </cell>
        </row>
        <row r="631">
          <cell r="Q631">
            <v>0.31500000000000022</v>
          </cell>
        </row>
        <row r="632">
          <cell r="Q632">
            <v>0.31550000000000022</v>
          </cell>
        </row>
        <row r="633">
          <cell r="Q633">
            <v>0.31600000000000023</v>
          </cell>
        </row>
        <row r="634">
          <cell r="Q634">
            <v>0.31650000000000023</v>
          </cell>
        </row>
        <row r="635">
          <cell r="Q635">
            <v>0.31700000000000023</v>
          </cell>
        </row>
        <row r="636">
          <cell r="Q636">
            <v>0.31750000000000023</v>
          </cell>
        </row>
        <row r="637">
          <cell r="Q637">
            <v>0.31800000000000023</v>
          </cell>
        </row>
        <row r="638">
          <cell r="Q638">
            <v>0.31850000000000023</v>
          </cell>
        </row>
        <row r="639">
          <cell r="Q639">
            <v>0.31900000000000023</v>
          </cell>
        </row>
        <row r="640">
          <cell r="Q640">
            <v>0.31950000000000023</v>
          </cell>
        </row>
        <row r="641">
          <cell r="Q641">
            <v>0.32000000000000023</v>
          </cell>
        </row>
        <row r="642">
          <cell r="Q642">
            <v>0.32050000000000023</v>
          </cell>
        </row>
        <row r="643">
          <cell r="Q643">
            <v>0.32100000000000023</v>
          </cell>
        </row>
        <row r="644">
          <cell r="Q644">
            <v>0.32150000000000023</v>
          </cell>
        </row>
        <row r="645">
          <cell r="Q645">
            <v>0.32200000000000023</v>
          </cell>
        </row>
        <row r="646">
          <cell r="Q646">
            <v>0.32250000000000023</v>
          </cell>
        </row>
        <row r="647">
          <cell r="Q647">
            <v>0.32300000000000023</v>
          </cell>
        </row>
        <row r="648">
          <cell r="Q648">
            <v>0.32350000000000023</v>
          </cell>
        </row>
        <row r="649">
          <cell r="Q649">
            <v>0.32400000000000023</v>
          </cell>
        </row>
        <row r="650">
          <cell r="Q650">
            <v>0.32450000000000023</v>
          </cell>
        </row>
        <row r="651">
          <cell r="Q651">
            <v>0.32500000000000023</v>
          </cell>
        </row>
        <row r="652">
          <cell r="Q652">
            <v>0.32550000000000023</v>
          </cell>
        </row>
        <row r="653">
          <cell r="Q653">
            <v>0.32600000000000023</v>
          </cell>
        </row>
        <row r="654">
          <cell r="Q654">
            <v>0.32650000000000023</v>
          </cell>
        </row>
        <row r="655">
          <cell r="Q655">
            <v>0.32700000000000023</v>
          </cell>
        </row>
        <row r="656">
          <cell r="Q656">
            <v>0.32750000000000024</v>
          </cell>
        </row>
        <row r="657">
          <cell r="Q657">
            <v>0.32800000000000024</v>
          </cell>
        </row>
        <row r="658">
          <cell r="Q658">
            <v>0.32850000000000024</v>
          </cell>
        </row>
        <row r="659">
          <cell r="Q659">
            <v>0.32900000000000024</v>
          </cell>
        </row>
        <row r="660">
          <cell r="Q660">
            <v>0.32950000000000024</v>
          </cell>
        </row>
        <row r="661">
          <cell r="Q661">
            <v>0.33000000000000024</v>
          </cell>
        </row>
        <row r="662">
          <cell r="Q662">
            <v>0.33050000000000024</v>
          </cell>
        </row>
        <row r="663">
          <cell r="Q663">
            <v>0.33100000000000024</v>
          </cell>
        </row>
        <row r="664">
          <cell r="Q664">
            <v>0.33150000000000024</v>
          </cell>
        </row>
        <row r="665">
          <cell r="Q665">
            <v>0.33200000000000024</v>
          </cell>
        </row>
        <row r="666">
          <cell r="Q666">
            <v>0.33250000000000024</v>
          </cell>
        </row>
        <row r="667">
          <cell r="Q667">
            <v>0.33300000000000024</v>
          </cell>
        </row>
        <row r="668">
          <cell r="Q668">
            <v>0.33350000000000024</v>
          </cell>
        </row>
        <row r="669">
          <cell r="Q669">
            <v>0.33400000000000024</v>
          </cell>
        </row>
        <row r="670">
          <cell r="Q670">
            <v>0.33450000000000024</v>
          </cell>
        </row>
        <row r="671">
          <cell r="Q671">
            <v>0.33500000000000024</v>
          </cell>
        </row>
        <row r="672">
          <cell r="Q672">
            <v>0.33550000000000024</v>
          </cell>
        </row>
        <row r="673">
          <cell r="Q673">
            <v>0.33600000000000024</v>
          </cell>
        </row>
        <row r="674">
          <cell r="Q674">
            <v>0.33650000000000024</v>
          </cell>
        </row>
        <row r="675">
          <cell r="Q675">
            <v>0.33700000000000024</v>
          </cell>
        </row>
        <row r="676">
          <cell r="Q676">
            <v>0.33750000000000024</v>
          </cell>
        </row>
        <row r="677">
          <cell r="Q677">
            <v>0.33800000000000024</v>
          </cell>
        </row>
        <row r="678">
          <cell r="Q678">
            <v>0.33850000000000025</v>
          </cell>
        </row>
        <row r="679">
          <cell r="Q679">
            <v>0.33900000000000025</v>
          </cell>
        </row>
        <row r="680">
          <cell r="Q680">
            <v>0.33950000000000025</v>
          </cell>
        </row>
        <row r="681">
          <cell r="Q681">
            <v>0.34000000000000025</v>
          </cell>
        </row>
        <row r="682">
          <cell r="Q682">
            <v>0.34050000000000025</v>
          </cell>
        </row>
        <row r="683">
          <cell r="Q683">
            <v>0.34100000000000025</v>
          </cell>
        </row>
        <row r="684">
          <cell r="Q684">
            <v>0.34150000000000025</v>
          </cell>
        </row>
        <row r="685">
          <cell r="Q685">
            <v>0.34200000000000025</v>
          </cell>
        </row>
        <row r="686">
          <cell r="Q686">
            <v>0.34250000000000025</v>
          </cell>
        </row>
        <row r="687">
          <cell r="Q687">
            <v>0.34300000000000025</v>
          </cell>
        </row>
        <row r="688">
          <cell r="Q688">
            <v>0.34350000000000025</v>
          </cell>
        </row>
        <row r="689">
          <cell r="Q689">
            <v>0.34400000000000025</v>
          </cell>
        </row>
        <row r="690">
          <cell r="Q690">
            <v>0.34450000000000025</v>
          </cell>
        </row>
        <row r="691">
          <cell r="Q691">
            <v>0.34500000000000025</v>
          </cell>
        </row>
        <row r="692">
          <cell r="Q692">
            <v>0.34550000000000025</v>
          </cell>
        </row>
        <row r="693">
          <cell r="Q693">
            <v>0.34600000000000025</v>
          </cell>
        </row>
        <row r="694">
          <cell r="Q694">
            <v>0.34650000000000025</v>
          </cell>
        </row>
        <row r="695">
          <cell r="Q695">
            <v>0.34700000000000025</v>
          </cell>
        </row>
        <row r="696">
          <cell r="Q696">
            <v>0.34750000000000025</v>
          </cell>
        </row>
        <row r="697">
          <cell r="Q697">
            <v>0.34800000000000025</v>
          </cell>
        </row>
        <row r="698">
          <cell r="Q698">
            <v>0.34850000000000025</v>
          </cell>
        </row>
        <row r="699">
          <cell r="Q699">
            <v>0.34900000000000025</v>
          </cell>
        </row>
        <row r="700">
          <cell r="Q700">
            <v>0.34950000000000025</v>
          </cell>
        </row>
        <row r="701">
          <cell r="Q701">
            <v>0.35000000000000026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-up"/>
      <sheetName val="Rev"/>
      <sheetName val="Pers"/>
      <sheetName val="PNL"/>
      <sheetName val="CF"/>
      <sheetName val="BS"/>
      <sheetName val="BW"/>
      <sheetName val="Tbls"/>
      <sheetName val="Grphs"/>
      <sheetName val="Break-Even"/>
      <sheetName val="Investor Tables"/>
      <sheetName val="PPT Charts"/>
      <sheetName val="YR 2 Tbls"/>
      <sheetName val="List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YES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selection activeCell="D6" sqref="D6"/>
    </sheetView>
  </sheetViews>
  <sheetFormatPr defaultColWidth="8.6640625" defaultRowHeight="13.8" outlineLevelRow="1" x14ac:dyDescent="0.3"/>
  <cols>
    <col min="1" max="1" width="37.6640625" style="3" customWidth="1"/>
    <col min="2" max="2" width="12.33203125" style="2" bestFit="1" customWidth="1"/>
    <col min="3" max="3" width="42.6640625" style="2" hidden="1" customWidth="1"/>
    <col min="4" max="4" width="10.109375" style="2" customWidth="1"/>
    <col min="5" max="5" width="18.109375" style="2" bestFit="1" customWidth="1"/>
    <col min="6" max="6" width="11.44140625" style="2" bestFit="1" customWidth="1"/>
    <col min="7" max="7" width="12.109375" style="2" bestFit="1" customWidth="1"/>
    <col min="8" max="8" width="41.6640625" style="2" customWidth="1"/>
    <col min="9" max="9" width="17.6640625" style="2" bestFit="1" customWidth="1"/>
    <col min="10" max="10" width="8.6640625" style="2" bestFit="1" customWidth="1"/>
    <col min="11" max="11" width="36.109375" style="2" bestFit="1" customWidth="1"/>
    <col min="12" max="12" width="5.33203125" style="2" bestFit="1" customWidth="1"/>
    <col min="13" max="14" width="5.44140625" style="2" bestFit="1" customWidth="1"/>
    <col min="15" max="15" width="5.6640625" style="2" bestFit="1" customWidth="1"/>
    <col min="16" max="16" width="5.44140625" style="2" bestFit="1" customWidth="1"/>
    <col min="17" max="17" width="5.6640625" style="2" bestFit="1" customWidth="1"/>
    <col min="18" max="18" width="1.109375" style="2" customWidth="1"/>
    <col min="19" max="23" width="5" style="2" bestFit="1" customWidth="1"/>
    <col min="24" max="16384" width="8.6640625" style="2"/>
  </cols>
  <sheetData>
    <row r="1" spans="1:9" ht="18" x14ac:dyDescent="0.35">
      <c r="A1" s="1" t="s">
        <v>43</v>
      </c>
      <c r="D1"/>
      <c r="E1"/>
      <c r="F1"/>
      <c r="H1"/>
      <c r="I1"/>
    </row>
    <row r="2" spans="1:9" x14ac:dyDescent="0.3">
      <c r="D2"/>
      <c r="E2"/>
      <c r="F2"/>
      <c r="H2"/>
      <c r="I2"/>
    </row>
    <row r="3" spans="1:9" ht="14.4" thickBot="1" x14ac:dyDescent="0.35">
      <c r="A3" s="4" t="s">
        <v>0</v>
      </c>
      <c r="B3" s="5"/>
      <c r="C3" s="6" t="s">
        <v>1</v>
      </c>
      <c r="D3"/>
      <c r="E3"/>
      <c r="F3"/>
      <c r="H3"/>
      <c r="I3"/>
    </row>
    <row r="4" spans="1:9" x14ac:dyDescent="0.3">
      <c r="A4" s="7" t="s">
        <v>2</v>
      </c>
      <c r="B4" s="8">
        <v>750000</v>
      </c>
      <c r="D4" s="9"/>
      <c r="E4"/>
      <c r="F4"/>
      <c r="H4"/>
      <c r="I4"/>
    </row>
    <row r="5" spans="1:9" x14ac:dyDescent="0.3">
      <c r="A5" s="10" t="s">
        <v>3</v>
      </c>
      <c r="B5" s="11">
        <v>250000</v>
      </c>
      <c r="D5" s="9"/>
      <c r="E5" s="12"/>
      <c r="F5"/>
      <c r="H5"/>
      <c r="I5"/>
    </row>
    <row r="6" spans="1:9" x14ac:dyDescent="0.3">
      <c r="A6" s="10" t="s">
        <v>4</v>
      </c>
      <c r="B6" s="11">
        <v>0</v>
      </c>
      <c r="D6"/>
      <c r="E6"/>
      <c r="F6"/>
      <c r="H6"/>
      <c r="I6"/>
    </row>
    <row r="7" spans="1:9" x14ac:dyDescent="0.3">
      <c r="A7" s="10" t="s">
        <v>5</v>
      </c>
      <c r="B7" s="11">
        <v>0</v>
      </c>
      <c r="D7"/>
      <c r="E7"/>
      <c r="F7"/>
      <c r="H7"/>
      <c r="I7"/>
    </row>
    <row r="8" spans="1:9" ht="14.4" thickBot="1" x14ac:dyDescent="0.35">
      <c r="A8" s="13" t="s">
        <v>6</v>
      </c>
      <c r="B8" s="11">
        <v>0</v>
      </c>
      <c r="C8" s="14"/>
      <c r="D8" s="15"/>
      <c r="E8"/>
      <c r="F8" s="16"/>
      <c r="G8" s="3"/>
      <c r="I8" s="17"/>
    </row>
    <row r="9" spans="1:9" ht="14.4" thickBot="1" x14ac:dyDescent="0.35">
      <c r="A9" s="18" t="s">
        <v>7</v>
      </c>
      <c r="B9" s="19">
        <f>SUM(B4:B8)</f>
        <v>1000000</v>
      </c>
      <c r="C9" s="14"/>
      <c r="D9"/>
      <c r="E9"/>
      <c r="F9" s="16"/>
      <c r="G9" s="3"/>
      <c r="I9" s="17"/>
    </row>
    <row r="10" spans="1:9" x14ac:dyDescent="0.3">
      <c r="A10" s="20"/>
      <c r="B10" s="14"/>
      <c r="C10" s="14"/>
      <c r="D10"/>
      <c r="E10" s="21"/>
      <c r="F10"/>
      <c r="H10" s="22"/>
      <c r="I10" s="17"/>
    </row>
    <row r="11" spans="1:9" ht="14.4" thickBot="1" x14ac:dyDescent="0.35">
      <c r="A11" s="23" t="s">
        <v>8</v>
      </c>
      <c r="B11" s="23"/>
      <c r="C11" s="24"/>
      <c r="D11"/>
      <c r="E11"/>
      <c r="F11"/>
      <c r="I11" s="17"/>
    </row>
    <row r="12" spans="1:9" x14ac:dyDescent="0.3">
      <c r="A12" s="25" t="s">
        <v>9</v>
      </c>
      <c r="B12" s="26"/>
      <c r="C12" s="14"/>
      <c r="D12"/>
      <c r="E12"/>
      <c r="F12"/>
      <c r="I12" s="17"/>
    </row>
    <row r="13" spans="1:9" x14ac:dyDescent="0.3">
      <c r="A13" s="27"/>
      <c r="B13" s="28"/>
      <c r="C13" s="29" t="s">
        <v>10</v>
      </c>
      <c r="D13"/>
      <c r="E13"/>
      <c r="F13"/>
      <c r="I13" s="17"/>
    </row>
    <row r="14" spans="1:9" x14ac:dyDescent="0.3">
      <c r="A14" s="27" t="s">
        <v>11</v>
      </c>
      <c r="B14" s="28">
        <f>3*850</f>
        <v>2550</v>
      </c>
      <c r="C14" s="29"/>
      <c r="D14"/>
      <c r="E14"/>
      <c r="F14"/>
      <c r="I14" s="17"/>
    </row>
    <row r="15" spans="1:9" x14ac:dyDescent="0.3">
      <c r="A15" s="30" t="s">
        <v>12</v>
      </c>
      <c r="B15" s="28">
        <f>300*3</f>
        <v>900</v>
      </c>
      <c r="C15" s="20" t="s">
        <v>13</v>
      </c>
      <c r="D15"/>
      <c r="E15"/>
      <c r="F15"/>
      <c r="I15" s="17"/>
    </row>
    <row r="16" spans="1:9" x14ac:dyDescent="0.3">
      <c r="A16" s="30" t="s">
        <v>14</v>
      </c>
      <c r="B16" s="28">
        <f>900*3</f>
        <v>2700</v>
      </c>
      <c r="C16" s="20"/>
      <c r="D16"/>
      <c r="E16"/>
      <c r="F16"/>
      <c r="I16" s="17"/>
    </row>
    <row r="17" spans="1:9" x14ac:dyDescent="0.3">
      <c r="A17" s="30" t="s">
        <v>15</v>
      </c>
      <c r="B17" s="28">
        <f>200*3</f>
        <v>600</v>
      </c>
      <c r="C17" s="20"/>
      <c r="D17"/>
      <c r="E17"/>
      <c r="F17"/>
      <c r="I17" s="17"/>
    </row>
    <row r="18" spans="1:9" x14ac:dyDescent="0.3">
      <c r="A18" s="30" t="s">
        <v>16</v>
      </c>
      <c r="B18" s="28">
        <v>600</v>
      </c>
      <c r="C18" s="20"/>
      <c r="D18"/>
      <c r="E18"/>
      <c r="F18"/>
      <c r="I18" s="17"/>
    </row>
    <row r="19" spans="1:9" x14ac:dyDescent="0.3">
      <c r="A19" s="30" t="s">
        <v>17</v>
      </c>
      <c r="B19" s="28">
        <f>3700*3</f>
        <v>11100</v>
      </c>
      <c r="C19" s="20"/>
      <c r="D19"/>
      <c r="E19"/>
      <c r="F19"/>
      <c r="I19" s="17"/>
    </row>
    <row r="20" spans="1:9" x14ac:dyDescent="0.3">
      <c r="A20" s="30" t="s">
        <v>18</v>
      </c>
      <c r="B20" s="28">
        <f>250*3+1500</f>
        <v>2250</v>
      </c>
      <c r="C20" s="20"/>
      <c r="D20"/>
      <c r="E20"/>
      <c r="F20"/>
      <c r="I20" s="17"/>
    </row>
    <row r="21" spans="1:9" x14ac:dyDescent="0.3">
      <c r="A21" s="31" t="s">
        <v>19</v>
      </c>
      <c r="B21" s="28">
        <f>80*3</f>
        <v>240</v>
      </c>
      <c r="C21" s="20"/>
      <c r="D21"/>
      <c r="E21"/>
      <c r="F21"/>
      <c r="I21" s="17"/>
    </row>
    <row r="22" spans="1:9" x14ac:dyDescent="0.3">
      <c r="A22" s="31" t="s">
        <v>20</v>
      </c>
      <c r="B22" s="28">
        <v>20000</v>
      </c>
      <c r="C22" s="20"/>
      <c r="D22"/>
      <c r="E22"/>
      <c r="F22"/>
      <c r="I22" s="17"/>
    </row>
    <row r="23" spans="1:9" x14ac:dyDescent="0.3">
      <c r="A23" s="31" t="s">
        <v>21</v>
      </c>
      <c r="B23" s="28">
        <v>10000</v>
      </c>
      <c r="C23" s="20"/>
      <c r="D23"/>
      <c r="E23"/>
      <c r="F23"/>
      <c r="I23" s="17"/>
    </row>
    <row r="24" spans="1:9" x14ac:dyDescent="0.3">
      <c r="A24" s="31" t="s">
        <v>22</v>
      </c>
      <c r="B24" s="28">
        <v>15000</v>
      </c>
      <c r="C24" s="20"/>
      <c r="D24"/>
      <c r="E24"/>
      <c r="F24"/>
      <c r="I24" s="17"/>
    </row>
    <row r="25" spans="1:9" x14ac:dyDescent="0.3">
      <c r="A25" s="31" t="s">
        <v>23</v>
      </c>
      <c r="B25" s="28">
        <v>5000</v>
      </c>
      <c r="C25" s="20"/>
      <c r="D25"/>
      <c r="E25"/>
      <c r="F25"/>
      <c r="I25" s="17"/>
    </row>
    <row r="26" spans="1:9" x14ac:dyDescent="0.3">
      <c r="A26" s="31" t="s">
        <v>24</v>
      </c>
      <c r="B26" s="28">
        <f>150*3</f>
        <v>450</v>
      </c>
      <c r="C26" s="20"/>
      <c r="D26"/>
      <c r="E26"/>
      <c r="F26"/>
      <c r="I26" s="17"/>
    </row>
    <row r="27" spans="1:9" x14ac:dyDescent="0.3">
      <c r="A27" s="31" t="s">
        <v>25</v>
      </c>
      <c r="B27" s="28">
        <f>3000</f>
        <v>3000</v>
      </c>
      <c r="C27" s="20"/>
      <c r="D27"/>
      <c r="E27"/>
      <c r="F27"/>
      <c r="I27" s="17"/>
    </row>
    <row r="28" spans="1:9" x14ac:dyDescent="0.3">
      <c r="A28" s="31" t="s">
        <v>26</v>
      </c>
      <c r="B28" s="28">
        <v>55000</v>
      </c>
      <c r="C28" s="20"/>
      <c r="D28"/>
      <c r="E28" s="32"/>
      <c r="F28" s="32"/>
      <c r="I28" s="17"/>
    </row>
    <row r="29" spans="1:9" x14ac:dyDescent="0.3">
      <c r="A29" s="31" t="s">
        <v>27</v>
      </c>
      <c r="B29" s="28">
        <f>4000</f>
        <v>4000</v>
      </c>
      <c r="C29" s="20"/>
      <c r="D29"/>
      <c r="E29"/>
      <c r="F29"/>
      <c r="I29" s="17"/>
    </row>
    <row r="30" spans="1:9" x14ac:dyDescent="0.3">
      <c r="A30" s="31" t="s">
        <v>28</v>
      </c>
      <c r="B30" s="28">
        <v>5000</v>
      </c>
      <c r="C30" s="20"/>
      <c r="D30"/>
      <c r="E30" s="32"/>
      <c r="F30" s="32"/>
      <c r="I30" s="17"/>
    </row>
    <row r="31" spans="1:9" x14ac:dyDescent="0.3">
      <c r="A31" s="31" t="s">
        <v>29</v>
      </c>
      <c r="B31" s="28">
        <f>250*3</f>
        <v>750</v>
      </c>
      <c r="C31" s="20"/>
      <c r="D31"/>
      <c r="E31"/>
      <c r="F31"/>
      <c r="I31" s="17"/>
    </row>
    <row r="32" spans="1:9" x14ac:dyDescent="0.3">
      <c r="A32" s="31" t="s">
        <v>30</v>
      </c>
      <c r="B32" s="28">
        <f>250*3</f>
        <v>750</v>
      </c>
      <c r="C32" s="20"/>
      <c r="D32"/>
      <c r="E32"/>
      <c r="F32"/>
      <c r="I32" s="17"/>
    </row>
    <row r="33" spans="1:9" x14ac:dyDescent="0.3">
      <c r="A33" s="31" t="s">
        <v>31</v>
      </c>
      <c r="B33" s="28">
        <v>45000</v>
      </c>
      <c r="C33" s="20"/>
      <c r="D33"/>
      <c r="E33"/>
      <c r="F33"/>
      <c r="I33" s="17"/>
    </row>
    <row r="34" spans="1:9" x14ac:dyDescent="0.3">
      <c r="A34" s="30" t="s">
        <v>32</v>
      </c>
      <c r="B34" s="28">
        <v>2000</v>
      </c>
      <c r="C34" s="20"/>
      <c r="D34"/>
      <c r="E34"/>
      <c r="F34"/>
      <c r="I34" s="17"/>
    </row>
    <row r="35" spans="1:9" x14ac:dyDescent="0.3">
      <c r="A35" s="33"/>
      <c r="B35" s="34"/>
      <c r="C35" s="20"/>
      <c r="D35"/>
      <c r="E35"/>
      <c r="F35"/>
      <c r="I35" s="17"/>
    </row>
    <row r="36" spans="1:9" x14ac:dyDescent="0.3">
      <c r="A36" s="33"/>
      <c r="B36" s="34"/>
      <c r="C36" s="20"/>
      <c r="D36"/>
      <c r="E36"/>
      <c r="F36"/>
      <c r="I36" s="17"/>
    </row>
    <row r="37" spans="1:9" x14ac:dyDescent="0.3">
      <c r="A37" s="33"/>
      <c r="B37" s="35"/>
      <c r="C37" s="20" t="s">
        <v>33</v>
      </c>
      <c r="D37"/>
      <c r="E37"/>
      <c r="F37"/>
      <c r="I37" s="17"/>
    </row>
    <row r="38" spans="1:9" x14ac:dyDescent="0.3">
      <c r="A38" s="33"/>
      <c r="B38" s="35"/>
      <c r="C38" s="20" t="s">
        <v>34</v>
      </c>
      <c r="D38"/>
      <c r="E38"/>
      <c r="F38"/>
      <c r="I38" s="17"/>
    </row>
    <row r="39" spans="1:9" x14ac:dyDescent="0.3">
      <c r="A39" s="33"/>
      <c r="B39" s="35"/>
      <c r="C39" s="36"/>
      <c r="D39"/>
      <c r="E39"/>
      <c r="F39"/>
      <c r="I39" s="17"/>
    </row>
    <row r="40" spans="1:9" x14ac:dyDescent="0.3">
      <c r="A40" s="33"/>
      <c r="B40" s="35"/>
      <c r="C40" s="36"/>
      <c r="D40"/>
      <c r="E40"/>
      <c r="F40"/>
      <c r="I40" s="17"/>
    </row>
    <row r="41" spans="1:9" x14ac:dyDescent="0.3">
      <c r="A41" s="33"/>
      <c r="B41" s="35"/>
      <c r="C41" s="36" t="s">
        <v>35</v>
      </c>
      <c r="D41"/>
      <c r="E41"/>
      <c r="F41"/>
      <c r="I41" s="17"/>
    </row>
    <row r="42" spans="1:9" x14ac:dyDescent="0.3">
      <c r="A42" s="33"/>
      <c r="B42" s="35"/>
      <c r="C42" s="14"/>
      <c r="D42"/>
      <c r="E42"/>
      <c r="F42"/>
      <c r="I42" s="17"/>
    </row>
    <row r="43" spans="1:9" x14ac:dyDescent="0.3">
      <c r="A43" s="33"/>
      <c r="B43" s="35"/>
      <c r="C43" s="14"/>
      <c r="D43"/>
      <c r="E43"/>
      <c r="F43"/>
      <c r="I43" s="17"/>
    </row>
    <row r="44" spans="1:9" x14ac:dyDescent="0.3">
      <c r="A44" s="33"/>
      <c r="B44" s="35"/>
      <c r="C44" s="36"/>
      <c r="D44"/>
      <c r="E44"/>
      <c r="F44"/>
      <c r="I44" s="17"/>
    </row>
    <row r="45" spans="1:9" x14ac:dyDescent="0.3">
      <c r="A45" s="33"/>
      <c r="B45" s="35"/>
      <c r="C45" s="36" t="s">
        <v>36</v>
      </c>
      <c r="D45" s="14"/>
      <c r="E45" s="14"/>
      <c r="F45" s="14"/>
      <c r="I45" s="17"/>
    </row>
    <row r="46" spans="1:9" x14ac:dyDescent="0.3">
      <c r="A46" s="33"/>
      <c r="B46" s="35"/>
      <c r="C46" s="36" t="s">
        <v>37</v>
      </c>
      <c r="D46" s="14"/>
      <c r="E46" s="14"/>
      <c r="F46" s="14"/>
      <c r="I46" s="17"/>
    </row>
    <row r="47" spans="1:9" x14ac:dyDescent="0.3">
      <c r="A47" s="33"/>
      <c r="B47" s="35"/>
      <c r="C47" s="36"/>
      <c r="D47" s="14"/>
      <c r="E47" s="14"/>
      <c r="F47" s="14"/>
    </row>
    <row r="48" spans="1:9" x14ac:dyDescent="0.3">
      <c r="A48" s="33"/>
      <c r="B48" s="35"/>
      <c r="C48" s="14"/>
      <c r="D48" s="14"/>
      <c r="E48" s="14"/>
      <c r="F48" s="14"/>
    </row>
    <row r="49" spans="1:11" ht="14.4" thickBot="1" x14ac:dyDescent="0.35">
      <c r="A49" s="18" t="s">
        <v>38</v>
      </c>
      <c r="B49" s="19">
        <f>SUM(B13:B48)</f>
        <v>186890</v>
      </c>
      <c r="C49" s="14"/>
      <c r="D49" s="14"/>
      <c r="E49" s="14"/>
      <c r="F49" s="14"/>
    </row>
    <row r="50" spans="1:11" ht="14.4" thickBot="1" x14ac:dyDescent="0.35">
      <c r="A50" s="20"/>
      <c r="B50" s="14"/>
      <c r="C50" s="14"/>
      <c r="D50" s="14"/>
      <c r="E50" s="37"/>
      <c r="F50" s="14"/>
      <c r="H50"/>
      <c r="I50"/>
      <c r="J50"/>
      <c r="K50"/>
    </row>
    <row r="51" spans="1:11" x14ac:dyDescent="0.3">
      <c r="A51" s="38" t="s">
        <v>39</v>
      </c>
      <c r="B51" s="39"/>
      <c r="D51"/>
      <c r="E51" s="14"/>
      <c r="F51" s="14"/>
      <c r="H51"/>
      <c r="I51"/>
      <c r="J51"/>
      <c r="K51"/>
    </row>
    <row r="52" spans="1:11" x14ac:dyDescent="0.3">
      <c r="A52" s="40" t="s">
        <v>40</v>
      </c>
      <c r="B52" s="41">
        <f>B9-B49-SUM(B53:B88)</f>
        <v>176453</v>
      </c>
      <c r="C52" s="36" t="s">
        <v>41</v>
      </c>
      <c r="D52"/>
      <c r="E52"/>
      <c r="F52"/>
      <c r="G52"/>
      <c r="H52"/>
      <c r="I52"/>
      <c r="J52"/>
      <c r="K52"/>
    </row>
    <row r="53" spans="1:11" x14ac:dyDescent="0.3">
      <c r="A53" s="40" t="s">
        <v>42</v>
      </c>
      <c r="B53" s="42">
        <v>10750</v>
      </c>
      <c r="C53" s="14"/>
      <c r="D53"/>
      <c r="E53"/>
      <c r="F53"/>
      <c r="G53"/>
      <c r="H53"/>
      <c r="I53"/>
      <c r="J53"/>
      <c r="K53"/>
    </row>
    <row r="54" spans="1:11" outlineLevel="1" x14ac:dyDescent="0.3">
      <c r="A54" s="40" t="str">
        <f>'[1]Use of Proceeds'!A4</f>
        <v>5 BBL system and FVs, freight, installation</v>
      </c>
      <c r="B54" s="11">
        <f>'[1]Use of Proceeds'!B4</f>
        <v>109750</v>
      </c>
      <c r="C54" s="36"/>
      <c r="D54"/>
      <c r="E54"/>
      <c r="F54"/>
      <c r="G54"/>
      <c r="H54"/>
      <c r="I54"/>
      <c r="J54"/>
      <c r="K54"/>
    </row>
    <row r="55" spans="1:11" outlineLevel="1" x14ac:dyDescent="0.3">
      <c r="A55" s="40" t="str">
        <f>'[1]Use of Proceeds'!A8</f>
        <v xml:space="preserve">In-line oxygenation assembly </v>
      </c>
      <c r="B55" s="11">
        <f>'[1]Use of Proceeds'!B8</f>
        <v>195</v>
      </c>
      <c r="C55" s="36"/>
      <c r="D55"/>
      <c r="E55"/>
      <c r="F55"/>
      <c r="G55"/>
      <c r="H55"/>
      <c r="I55"/>
      <c r="J55"/>
      <c r="K55"/>
    </row>
    <row r="56" spans="1:11" outlineLevel="1" x14ac:dyDescent="0.3">
      <c r="A56" s="40" t="str">
        <f>'[1]Use of Proceeds'!A5</f>
        <v>Heat Exchanger, Pumps, Hoses</v>
      </c>
      <c r="B56" s="11">
        <f>'[1]Use of Proceeds'!B5</f>
        <v>5200</v>
      </c>
      <c r="C56" s="36"/>
      <c r="D56"/>
      <c r="E56"/>
      <c r="F56"/>
      <c r="G56"/>
      <c r="H56"/>
      <c r="I56"/>
      <c r="J56"/>
      <c r="K56"/>
    </row>
    <row r="57" spans="1:11" outlineLevel="1" x14ac:dyDescent="0.3">
      <c r="A57" s="40" t="str">
        <f>'[1]Use of Proceeds'!A6</f>
        <v>Restaurant equipment</v>
      </c>
      <c r="B57" s="11">
        <f>'[1]Use of Proceeds'!B6</f>
        <v>15000</v>
      </c>
      <c r="C57" s="36"/>
      <c r="D57"/>
      <c r="E57"/>
      <c r="F57"/>
      <c r="G57"/>
      <c r="H57"/>
      <c r="I57"/>
      <c r="J57"/>
      <c r="K57"/>
    </row>
    <row r="58" spans="1:11" outlineLevel="1" x14ac:dyDescent="0.3">
      <c r="A58" s="40" t="str">
        <f>'[1]Use of Proceeds'!A7</f>
        <v>2HP Cartpump</v>
      </c>
      <c r="B58" s="11">
        <f>'[1]Use of Proceeds'!B7</f>
        <v>3150</v>
      </c>
      <c r="C58" s="14"/>
      <c r="D58"/>
      <c r="E58"/>
      <c r="F58"/>
      <c r="G58"/>
      <c r="H58"/>
      <c r="I58"/>
      <c r="J58"/>
      <c r="K58"/>
    </row>
    <row r="59" spans="1:11" outlineLevel="1" x14ac:dyDescent="0.3">
      <c r="A59" s="40" t="str">
        <f>'[1]Use of Proceeds'!A9</f>
        <v>Control panel for cellar</v>
      </c>
      <c r="B59" s="11">
        <f>'[1]Use of Proceeds'!B9</f>
        <v>2000</v>
      </c>
      <c r="C59" s="14"/>
      <c r="D59"/>
      <c r="E59"/>
      <c r="F59"/>
      <c r="G59"/>
      <c r="H59"/>
      <c r="I59"/>
      <c r="J59"/>
      <c r="K59"/>
    </row>
    <row r="60" spans="1:11" outlineLevel="1" x14ac:dyDescent="0.3">
      <c r="A60" s="40" t="str">
        <f>'[1]Use of Proceeds'!A10</f>
        <v xml:space="preserve">8 Fermenter Parts Kit </v>
      </c>
      <c r="B60" s="11">
        <f>'[1]Use of Proceeds'!B10</f>
        <v>400</v>
      </c>
      <c r="C60" s="14"/>
      <c r="D60"/>
      <c r="E60"/>
      <c r="F60"/>
      <c r="G60"/>
      <c r="H60"/>
      <c r="I60"/>
      <c r="J60"/>
      <c r="K60"/>
    </row>
    <row r="61" spans="1:11" outlineLevel="1" x14ac:dyDescent="0.3">
      <c r="A61" s="40" t="str">
        <f>'[1]Use of Proceeds'!A11</f>
        <v xml:space="preserve">10 Vacuum / Pressure relief valves </v>
      </c>
      <c r="B61" s="11">
        <f>'[1]Use of Proceeds'!B11</f>
        <v>840</v>
      </c>
      <c r="C61" s="14"/>
      <c r="D61"/>
      <c r="E61"/>
      <c r="F61"/>
      <c r="G61"/>
      <c r="H61"/>
      <c r="I61"/>
      <c r="J61"/>
      <c r="K61"/>
    </row>
    <row r="62" spans="1:11" outlineLevel="1" x14ac:dyDescent="0.3">
      <c r="A62" s="40" t="str">
        <f>'[1]Use of Proceeds'!A14</f>
        <v xml:space="preserve">10 Unitank Parts Kit </v>
      </c>
      <c r="B62" s="11">
        <f>'[1]Use of Proceeds'!B14</f>
        <v>870</v>
      </c>
      <c r="C62" s="14"/>
      <c r="D62"/>
      <c r="E62"/>
      <c r="F62"/>
      <c r="G62"/>
      <c r="H62"/>
      <c r="I62"/>
      <c r="J62"/>
      <c r="K62"/>
    </row>
    <row r="63" spans="1:11" outlineLevel="1" x14ac:dyDescent="0.3">
      <c r="A63" s="40" t="str">
        <f>'[1]Use of Proceeds'!A12</f>
        <v xml:space="preserve">10 30 PSI Pressure gauge </v>
      </c>
      <c r="B63" s="11">
        <f>'[1]Use of Proceeds'!B12</f>
        <v>210</v>
      </c>
      <c r="C63" s="14"/>
      <c r="D63"/>
      <c r="E63"/>
      <c r="F63"/>
      <c r="G63"/>
      <c r="H63"/>
      <c r="I63"/>
      <c r="J63"/>
      <c r="K63"/>
    </row>
    <row r="64" spans="1:11" outlineLevel="1" x14ac:dyDescent="0.3">
      <c r="A64" s="40" t="str">
        <f>'[1]Use of Proceeds'!A13</f>
        <v xml:space="preserve">10 Carbonation Stone 6” </v>
      </c>
      <c r="B64" s="11">
        <f>'[1]Use of Proceeds'!B13</f>
        <v>570</v>
      </c>
      <c r="C64" s="14"/>
      <c r="D64"/>
      <c r="E64"/>
      <c r="F64"/>
      <c r="G64"/>
      <c r="H64"/>
      <c r="I64"/>
      <c r="J64"/>
      <c r="K64"/>
    </row>
    <row r="65" spans="1:11" outlineLevel="1" x14ac:dyDescent="0.3">
      <c r="A65" s="40" t="str">
        <f>'[1]Use of Proceeds'!A20</f>
        <v xml:space="preserve">10 Tank temperature probes / zone connections: </v>
      </c>
      <c r="B65" s="11">
        <f>'[1]Use of Proceeds'!B20</f>
        <v>960</v>
      </c>
      <c r="C65" s="14"/>
      <c r="D65"/>
      <c r="E65"/>
      <c r="F65"/>
      <c r="G65"/>
      <c r="H65"/>
      <c r="I65"/>
      <c r="J65"/>
      <c r="K65"/>
    </row>
    <row r="66" spans="1:11" outlineLevel="1" x14ac:dyDescent="0.3">
      <c r="A66" s="40" t="str">
        <f>'[1]Use of Proceeds'!A17</f>
        <v xml:space="preserve">Fermentation / Brite Tank Temperature Control Module (8 zone): </v>
      </c>
      <c r="B66" s="11">
        <f>'[1]Use of Proceeds'!B17</f>
        <v>1950</v>
      </c>
      <c r="C66" s="14"/>
      <c r="D66"/>
      <c r="E66"/>
      <c r="F66"/>
      <c r="G66"/>
      <c r="H66"/>
      <c r="I66"/>
      <c r="J66"/>
      <c r="K66"/>
    </row>
    <row r="67" spans="1:11" outlineLevel="1" x14ac:dyDescent="0.3">
      <c r="A67" s="40" t="str">
        <f>'[1]Use of Proceeds'!A21</f>
        <v xml:space="preserve">3 1'' Brewer’s hose w/ sanitary fittings (10ft length) </v>
      </c>
      <c r="B67" s="11">
        <f>'[1]Use of Proceeds'!B21</f>
        <v>555</v>
      </c>
      <c r="C67" s="14"/>
      <c r="D67"/>
      <c r="E67"/>
      <c r="F67"/>
      <c r="G67"/>
      <c r="H67"/>
      <c r="I67"/>
      <c r="J67"/>
      <c r="K67"/>
    </row>
    <row r="68" spans="1:11" outlineLevel="1" x14ac:dyDescent="0.3">
      <c r="A68" s="40" t="str">
        <f>'[1]Use of Proceeds'!A15</f>
        <v xml:space="preserve">13.5HP G&amp;D Chiller Glycol Unit </v>
      </c>
      <c r="B68" s="11">
        <f>'[1]Use of Proceeds'!B15</f>
        <v>19500</v>
      </c>
      <c r="C68" s="14"/>
      <c r="D68"/>
      <c r="E68"/>
      <c r="F68"/>
      <c r="G68"/>
      <c r="H68"/>
      <c r="I68"/>
      <c r="J68"/>
      <c r="K68"/>
    </row>
    <row r="69" spans="1:11" outlineLevel="1" x14ac:dyDescent="0.3">
      <c r="A69" s="40" t="str">
        <f>'[1]Use of Proceeds'!A16</f>
        <v xml:space="preserve">Chillstar ambient timer (for outdoor installation below 32F) </v>
      </c>
      <c r="B69" s="11">
        <f>'[1]Use of Proceeds'!B16</f>
        <v>300</v>
      </c>
      <c r="D69"/>
      <c r="E69"/>
      <c r="F69"/>
      <c r="G69"/>
      <c r="H69"/>
      <c r="I69"/>
      <c r="J69"/>
      <c r="K69"/>
    </row>
    <row r="70" spans="1:11" outlineLevel="1" x14ac:dyDescent="0.3">
      <c r="A70" s="40" t="str">
        <f>'[1]Use of Proceeds'!A18</f>
        <v xml:space="preserve">6 Stainless glycol solenoid valves 1”: </v>
      </c>
      <c r="B70" s="11">
        <f>'[1]Use of Proceeds'!B18</f>
        <v>1200</v>
      </c>
      <c r="C70" s="36"/>
      <c r="D70"/>
      <c r="E70"/>
      <c r="F70"/>
      <c r="G70"/>
      <c r="H70"/>
      <c r="I70"/>
      <c r="J70"/>
      <c r="K70"/>
    </row>
    <row r="71" spans="1:11" x14ac:dyDescent="0.3">
      <c r="A71" s="40" t="str">
        <f>'[1]Use of Proceeds'!A22</f>
        <v xml:space="preserve">3 1.5'' Brewer’s hose w/ sanitary fittings (10ft length) </v>
      </c>
      <c r="B71" s="11">
        <f>'[1]Use of Proceeds'!B22</f>
        <v>681</v>
      </c>
      <c r="C71" s="36" t="s">
        <v>36</v>
      </c>
      <c r="D71"/>
      <c r="E71"/>
      <c r="F71"/>
      <c r="G71"/>
      <c r="H71"/>
      <c r="I71"/>
      <c r="J71"/>
      <c r="K71"/>
    </row>
    <row r="72" spans="1:11" x14ac:dyDescent="0.3">
      <c r="A72" s="40" t="str">
        <f>'[1]Use of Proceeds'!A19</f>
        <v xml:space="preserve">4 3/4" Solenoid valves 24VDC stainless </v>
      </c>
      <c r="B72" s="11">
        <f>'[1]Use of Proceeds'!B19</f>
        <v>600</v>
      </c>
      <c r="C72" s="14"/>
      <c r="D72"/>
      <c r="E72"/>
      <c r="F72"/>
      <c r="G72"/>
      <c r="H72"/>
      <c r="I72"/>
      <c r="J72"/>
      <c r="K72"/>
    </row>
    <row r="73" spans="1:11" x14ac:dyDescent="0.3">
      <c r="A73" s="40" t="str">
        <f>'[1]Use of Proceeds'!A24</f>
        <v>30 Gallon Hop Back w/ Pressure Lid</v>
      </c>
      <c r="B73" s="11">
        <f>'[1]Use of Proceeds'!B24</f>
        <v>1003</v>
      </c>
      <c r="D73"/>
      <c r="E73"/>
      <c r="F73"/>
      <c r="G73"/>
      <c r="H73"/>
      <c r="I73"/>
      <c r="J73"/>
      <c r="K73"/>
    </row>
    <row r="74" spans="1:11" x14ac:dyDescent="0.3">
      <c r="A74" s="40" t="str">
        <f>'[1]Use of Proceeds'!A23</f>
        <v>100 ft of brewery hose</v>
      </c>
      <c r="B74" s="11">
        <f>'[1]Use of Proceeds'!B23</f>
        <v>2066</v>
      </c>
      <c r="C74" s="36"/>
      <c r="D74" s="43"/>
      <c r="E74" s="43"/>
      <c r="F74" s="43"/>
      <c r="G74" s="43"/>
      <c r="H74"/>
      <c r="I74"/>
      <c r="J74"/>
      <c r="K74"/>
    </row>
    <row r="75" spans="1:11" x14ac:dyDescent="0.3">
      <c r="A75" s="40" t="str">
        <f>'[1]Use of Proceeds'!A25</f>
        <v>Manual keg washer, used</v>
      </c>
      <c r="B75" s="11">
        <f>'[1]Use of Proceeds'!B25</f>
        <v>8000</v>
      </c>
      <c r="C75" s="36"/>
      <c r="D75" s="43"/>
      <c r="E75" s="43"/>
      <c r="F75" s="43"/>
      <c r="G75" s="43"/>
      <c r="H75"/>
      <c r="I75"/>
      <c r="J75"/>
      <c r="K75"/>
    </row>
    <row r="76" spans="1:11" x14ac:dyDescent="0.3">
      <c r="A76" s="40" t="str">
        <f>'[1]Use of Proceeds'!A26</f>
        <v xml:space="preserve">Extra Tri-clamp pack (15ea 1.5" tri-clamps / 20ea 1.5" tri-clamp gaskets) </v>
      </c>
      <c r="B76" s="11">
        <f>'[1]Use of Proceeds'!B26</f>
        <v>110</v>
      </c>
      <c r="C76" s="44"/>
      <c r="H76"/>
      <c r="I76"/>
      <c r="J76"/>
      <c r="K76"/>
    </row>
    <row r="77" spans="1:11" x14ac:dyDescent="0.3">
      <c r="A77" s="40" t="str">
        <f>'[1]Use of Proceeds'!A27</f>
        <v>10x10 Indoor Walk-in Cooler</v>
      </c>
      <c r="B77" s="11">
        <f>'[1]Use of Proceeds'!B27</f>
        <v>15000</v>
      </c>
      <c r="C77" s="36" t="s">
        <v>36</v>
      </c>
      <c r="H77"/>
      <c r="I77"/>
      <c r="J77"/>
      <c r="K77"/>
    </row>
    <row r="78" spans="1:11" x14ac:dyDescent="0.3">
      <c r="A78" s="40" t="str">
        <f>'[1]Use of Proceeds'!A28</f>
        <v>Tankless H2O Heater</v>
      </c>
      <c r="B78" s="11">
        <f>'[1]Use of Proceeds'!B28</f>
        <v>2000</v>
      </c>
      <c r="H78"/>
      <c r="I78"/>
      <c r="J78"/>
      <c r="K78"/>
    </row>
    <row r="79" spans="1:11" x14ac:dyDescent="0.3">
      <c r="A79" s="40" t="str">
        <f>'[1]Use of Proceeds'!A29</f>
        <v>Dishwasher</v>
      </c>
      <c r="B79" s="11">
        <f>'[1]Use of Proceeds'!B29</f>
        <v>3000</v>
      </c>
      <c r="H79"/>
      <c r="I79"/>
      <c r="J79"/>
      <c r="K79"/>
    </row>
    <row r="80" spans="1:11" x14ac:dyDescent="0.3">
      <c r="A80" s="40" t="str">
        <f>'[1]Use of Proceeds'!A30</f>
        <v>Culligan Water System</v>
      </c>
      <c r="B80" s="11">
        <f>'[1]Use of Proceeds'!B30</f>
        <v>6702</v>
      </c>
      <c r="H80"/>
      <c r="I80"/>
      <c r="J80"/>
      <c r="K80"/>
    </row>
    <row r="81" spans="1:11" x14ac:dyDescent="0.3">
      <c r="A81" s="40" t="str">
        <f>'[1]Use of Proceeds'!A31</f>
        <v>Glycol System Installation</v>
      </c>
      <c r="B81" s="11">
        <f>'[1]Use of Proceeds'!B31</f>
        <v>4800</v>
      </c>
      <c r="H81"/>
      <c r="I81"/>
      <c r="J81"/>
      <c r="K81"/>
    </row>
    <row r="82" spans="1:11" x14ac:dyDescent="0.3">
      <c r="A82" s="40" t="str">
        <f>'[1]Use of Proceeds'!A37</f>
        <v>Concrete Pad for Walk-ins</v>
      </c>
      <c r="B82" s="11">
        <f>'[1]Use of Proceeds'!B37</f>
        <v>800</v>
      </c>
      <c r="H82"/>
      <c r="I82"/>
      <c r="J82"/>
      <c r="K82"/>
    </row>
    <row r="83" spans="1:11" x14ac:dyDescent="0.3">
      <c r="A83" s="40" t="str">
        <f>'[1]Use of Proceeds'!A38</f>
        <v>Generator</v>
      </c>
      <c r="B83" s="11">
        <f>'[1]Use of Proceeds'!B38</f>
        <v>5000</v>
      </c>
      <c r="H83"/>
      <c r="I83"/>
      <c r="J83"/>
      <c r="K83"/>
    </row>
    <row r="84" spans="1:11" x14ac:dyDescent="0.3">
      <c r="A84" s="40" t="str">
        <f>'[1]Use of Proceeds'!A32</f>
        <v>Taproom Draft System with Perlick Faucets (8)</v>
      </c>
      <c r="B84" s="11">
        <f>'[1]Use of Proceeds'!B32</f>
        <v>14495</v>
      </c>
      <c r="H84"/>
      <c r="I84"/>
      <c r="J84"/>
      <c r="K84"/>
    </row>
    <row r="85" spans="1:11" x14ac:dyDescent="0.3">
      <c r="A85" s="40" t="str">
        <f>'[1]Use of Proceeds'!A33</f>
        <v>Taproom Seating and Bar Buildout</v>
      </c>
      <c r="B85" s="11">
        <f>'[1]Use of Proceeds'!B33</f>
        <v>25000</v>
      </c>
      <c r="H85"/>
      <c r="I85"/>
      <c r="J85"/>
      <c r="K85"/>
    </row>
    <row r="86" spans="1:11" x14ac:dyDescent="0.3">
      <c r="A86" s="40" t="str">
        <f>'[1]Use of Proceeds'!A34</f>
        <v>Office Equipment (laptop, POS, iPads)</v>
      </c>
      <c r="B86" s="11">
        <f>'[1]Use of Proceeds'!B34</f>
        <v>4000</v>
      </c>
      <c r="H86"/>
      <c r="I86"/>
      <c r="J86"/>
      <c r="K86"/>
    </row>
    <row r="87" spans="1:11" x14ac:dyDescent="0.3">
      <c r="A87" s="40" t="str">
        <f>'[1]Use of Proceeds'!A36</f>
        <v>Kitchen upfit</v>
      </c>
      <c r="B87" s="11">
        <f>'[1]Use of Proceeds'!B36</f>
        <v>120000</v>
      </c>
      <c r="H87"/>
      <c r="I87"/>
      <c r="J87"/>
      <c r="K87"/>
    </row>
    <row r="88" spans="1:11" x14ac:dyDescent="0.3">
      <c r="A88" s="40" t="str">
        <f>'[1]Use of Proceeds'!A35</f>
        <v>2000 sqft upfit (HVAC, plumbing, wiring)</v>
      </c>
      <c r="B88" s="11">
        <f>'[1]Use of Proceeds'!B35</f>
        <v>250000</v>
      </c>
      <c r="H88"/>
      <c r="I88"/>
      <c r="J88"/>
      <c r="K88"/>
    </row>
    <row r="89" spans="1:11" x14ac:dyDescent="0.3">
      <c r="A89" s="40"/>
      <c r="B89" s="11"/>
      <c r="H89"/>
      <c r="I89"/>
      <c r="J89"/>
      <c r="K89"/>
    </row>
    <row r="90" spans="1:11" x14ac:dyDescent="0.3">
      <c r="A90" s="40"/>
      <c r="B90" s="11"/>
      <c r="H90"/>
      <c r="I90"/>
      <c r="J90"/>
      <c r="K90"/>
    </row>
    <row r="91" spans="1:11" ht="14.4" thickBot="1" x14ac:dyDescent="0.35">
      <c r="A91" s="18" t="s">
        <v>39</v>
      </c>
      <c r="B91" s="19">
        <f>SUM(B52:B88)</f>
        <v>813110</v>
      </c>
      <c r="H91"/>
      <c r="I91"/>
      <c r="J91"/>
      <c r="K91"/>
    </row>
    <row r="92" spans="1:11" x14ac:dyDescent="0.3">
      <c r="H92"/>
      <c r="I92"/>
      <c r="J92"/>
      <c r="K92"/>
    </row>
    <row r="93" spans="1:11" x14ac:dyDescent="0.3">
      <c r="A93"/>
      <c r="B93"/>
      <c r="C93"/>
      <c r="D93"/>
    </row>
    <row r="94" spans="1:11" x14ac:dyDescent="0.3">
      <c r="A94" s="20"/>
      <c r="B94" s="14"/>
    </row>
    <row r="95" spans="1:11" x14ac:dyDescent="0.3">
      <c r="A95"/>
      <c r="B95"/>
      <c r="C95"/>
      <c r="D95"/>
    </row>
    <row r="96" spans="1:11" x14ac:dyDescent="0.3">
      <c r="A96"/>
      <c r="B96"/>
      <c r="C96"/>
      <c r="D96"/>
    </row>
    <row r="97" spans="1:4" x14ac:dyDescent="0.3">
      <c r="A97"/>
      <c r="B97"/>
      <c r="C97"/>
      <c r="D97"/>
    </row>
    <row r="98" spans="1:4" x14ac:dyDescent="0.3">
      <c r="A98"/>
      <c r="B98"/>
      <c r="C98"/>
      <c r="D98"/>
    </row>
    <row r="99" spans="1:4" x14ac:dyDescent="0.3">
      <c r="A99"/>
      <c r="B99"/>
      <c r="C99"/>
      <c r="D99"/>
    </row>
    <row r="100" spans="1:4" x14ac:dyDescent="0.3">
      <c r="A100"/>
      <c r="B100"/>
      <c r="C100"/>
      <c r="D100"/>
    </row>
    <row r="101" spans="1:4" x14ac:dyDescent="0.3">
      <c r="A101"/>
      <c r="B101"/>
      <c r="C101"/>
      <c r="D101"/>
    </row>
    <row r="102" spans="1:4" x14ac:dyDescent="0.3">
      <c r="A102"/>
      <c r="B102"/>
      <c r="C102"/>
      <c r="D102"/>
    </row>
    <row r="103" spans="1:4" x14ac:dyDescent="0.3">
      <c r="A103"/>
      <c r="B103"/>
      <c r="C103"/>
      <c r="D103"/>
    </row>
    <row r="104" spans="1:4" x14ac:dyDescent="0.3">
      <c r="A104"/>
      <c r="B104"/>
      <c r="C104"/>
      <c r="D104"/>
    </row>
    <row r="105" spans="1:4" x14ac:dyDescent="0.3">
      <c r="A105"/>
      <c r="B105"/>
      <c r="C105"/>
      <c r="D105"/>
    </row>
  </sheetData>
  <mergeCells count="1">
    <mergeCell ref="A11:B11"/>
  </mergeCells>
  <conditionalFormatting sqref="B52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Gaiziunas</dc:creator>
  <cp:lastModifiedBy>Audra Gaiziunas</cp:lastModifiedBy>
  <dcterms:created xsi:type="dcterms:W3CDTF">2021-05-19T19:19:09Z</dcterms:created>
  <dcterms:modified xsi:type="dcterms:W3CDTF">2021-05-19T19:21:35Z</dcterms:modified>
</cp:coreProperties>
</file>